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VG\Ceník\"/>
    </mc:Choice>
  </mc:AlternateContent>
  <xr:revisionPtr revIDLastSave="0" documentId="13_ncr:1_{EBF0A7A8-5C81-4554-96AA-43A3A5346A71}" xr6:coauthVersionLast="46" xr6:coauthVersionMax="46" xr10:uidLastSave="{00000000-0000-0000-0000-000000000000}"/>
  <bookViews>
    <workbookView xWindow="-108" yWindow="-108" windowWidth="23256" windowHeight="12720" tabRatio="500" activeTab="1" xr2:uid="{00000000-000D-0000-FFFF-FFFF00000000}"/>
  </bookViews>
  <sheets>
    <sheet name="General info" sheetId="1" r:id="rId1"/>
    <sheet name="Order form EUR " sheetId="5" r:id="rId2"/>
    <sheet name="VG wooden volumes" sheetId="3" r:id="rId3"/>
  </sheets>
  <definedNames>
    <definedName name="_xlnm.Print_Area" localSheetId="1">'Order form EUR '!$A$1:$AE$149</definedName>
    <definedName name="_xlnm.Print_Area" localSheetId="2">'VG wooden volumes'!$A$1:$X$32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Y136" i="5"/>
  <c r="AC136" i="5" s="1"/>
  <c r="Y11" i="5"/>
  <c r="AC11" i="5" s="1"/>
  <c r="Y12" i="5"/>
  <c r="AC12" i="5" s="1"/>
  <c r="Y13" i="5"/>
  <c r="AC13" i="5" s="1"/>
  <c r="Y14" i="5"/>
  <c r="Z14" i="5" s="1"/>
  <c r="Y15" i="5"/>
  <c r="Z15" i="5" s="1"/>
  <c r="Y16" i="5"/>
  <c r="AC16" i="5" s="1"/>
  <c r="Y17" i="5"/>
  <c r="AC17" i="5" s="1"/>
  <c r="Y18" i="5"/>
  <c r="Y19" i="5"/>
  <c r="AC19" i="5" s="1"/>
  <c r="Y20" i="5"/>
  <c r="AC20" i="5" s="1"/>
  <c r="Y21" i="5"/>
  <c r="AC21" i="5" s="1"/>
  <c r="Y22" i="5"/>
  <c r="Z22" i="5" s="1"/>
  <c r="Y23" i="5"/>
  <c r="AA23" i="5" s="1"/>
  <c r="Y25" i="5"/>
  <c r="AC25" i="5" s="1"/>
  <c r="Y26" i="5"/>
  <c r="AC26" i="5" s="1"/>
  <c r="Y27" i="5"/>
  <c r="Y29" i="5"/>
  <c r="AC29" i="5" s="1"/>
  <c r="Y30" i="5"/>
  <c r="AC30" i="5" s="1"/>
  <c r="Y31" i="5"/>
  <c r="AC31" i="5" s="1"/>
  <c r="Y32" i="5"/>
  <c r="Z32" i="5" s="1"/>
  <c r="Y28" i="5"/>
  <c r="AC28" i="5" s="1"/>
  <c r="Y33" i="5"/>
  <c r="AC33" i="5" s="1"/>
  <c r="Y34" i="5"/>
  <c r="AC34" i="5" s="1"/>
  <c r="Y35" i="5"/>
  <c r="Y37" i="5"/>
  <c r="AC37" i="5" s="1"/>
  <c r="Y38" i="5"/>
  <c r="AC38" i="5" s="1"/>
  <c r="Y39" i="5"/>
  <c r="AC39" i="5" s="1"/>
  <c r="Y40" i="5"/>
  <c r="Z40" i="5" s="1"/>
  <c r="Y41" i="5"/>
  <c r="AA41" i="5" s="1"/>
  <c r="Y42" i="5"/>
  <c r="AC42" i="5" s="1"/>
  <c r="Y43" i="5"/>
  <c r="AC43" i="5" s="1"/>
  <c r="Y44" i="5"/>
  <c r="Y45" i="5"/>
  <c r="AC45" i="5" s="1"/>
  <c r="Y46" i="5"/>
  <c r="AC46" i="5" s="1"/>
  <c r="Y48" i="5"/>
  <c r="AC48" i="5" s="1"/>
  <c r="Y49" i="5"/>
  <c r="Z49" i="5" s="1"/>
  <c r="Y50" i="5"/>
  <c r="AC50" i="5" s="1"/>
  <c r="Y51" i="5"/>
  <c r="AC51" i="5" s="1"/>
  <c r="Y52" i="5"/>
  <c r="AC52" i="5" s="1"/>
  <c r="Y53" i="5"/>
  <c r="Y54" i="5"/>
  <c r="AC54" i="5" s="1"/>
  <c r="Y55" i="5"/>
  <c r="AC55" i="5" s="1"/>
  <c r="Y56" i="5"/>
  <c r="AC56" i="5" s="1"/>
  <c r="Y57" i="5"/>
  <c r="Z57" i="5" s="1"/>
  <c r="Y58" i="5"/>
  <c r="AA58" i="5" s="1"/>
  <c r="Y59" i="5"/>
  <c r="AC59" i="5" s="1"/>
  <c r="Y60" i="5"/>
  <c r="AC60" i="5" s="1"/>
  <c r="Y61" i="5"/>
  <c r="Y63" i="5"/>
  <c r="AC63" i="5" s="1"/>
  <c r="Y64" i="5"/>
  <c r="AC64" i="5" s="1"/>
  <c r="Y65" i="5"/>
  <c r="AC65" i="5" s="1"/>
  <c r="Y66" i="5"/>
  <c r="Z66" i="5" s="1"/>
  <c r="Y67" i="5"/>
  <c r="AC67" i="5" s="1"/>
  <c r="Y68" i="5"/>
  <c r="AC68" i="5" s="1"/>
  <c r="Y69" i="5"/>
  <c r="AC69" i="5" s="1"/>
  <c r="Y70" i="5"/>
  <c r="Y71" i="5"/>
  <c r="AC71" i="5" s="1"/>
  <c r="Y72" i="5"/>
  <c r="AC72" i="5" s="1"/>
  <c r="Y73" i="5"/>
  <c r="AC73" i="5" s="1"/>
  <c r="Y74" i="5"/>
  <c r="Z74" i="5" s="1"/>
  <c r="Y75" i="5"/>
  <c r="AA75" i="5" s="1"/>
  <c r="Y76" i="5"/>
  <c r="AC76" i="5" s="1"/>
  <c r="Y77" i="5"/>
  <c r="AC77" i="5" s="1"/>
  <c r="Y78" i="5"/>
  <c r="Y79" i="5"/>
  <c r="AC79" i="5" s="1"/>
  <c r="Y80" i="5"/>
  <c r="AC80" i="5" s="1"/>
  <c r="Y81" i="5"/>
  <c r="AC81" i="5" s="1"/>
  <c r="Y82" i="5"/>
  <c r="Z82" i="5" s="1"/>
  <c r="Y83" i="5"/>
  <c r="AC83" i="5" s="1"/>
  <c r="Y84" i="5"/>
  <c r="AC84" i="5" s="1"/>
  <c r="Y85" i="5"/>
  <c r="AC85" i="5" s="1"/>
  <c r="Y86" i="5"/>
  <c r="Y87" i="5"/>
  <c r="AC87" i="5" s="1"/>
  <c r="Y88" i="5"/>
  <c r="AC88" i="5" s="1"/>
  <c r="Y89" i="5"/>
  <c r="AC89" i="5" s="1"/>
  <c r="Y90" i="5"/>
  <c r="Z90" i="5" s="1"/>
  <c r="Y91" i="5"/>
  <c r="AA91" i="5" s="1"/>
  <c r="Y92" i="5"/>
  <c r="AC92" i="5" s="1"/>
  <c r="Y93" i="5"/>
  <c r="AC93" i="5" s="1"/>
  <c r="Y94" i="5"/>
  <c r="Y95" i="5"/>
  <c r="AC95" i="5" s="1"/>
  <c r="Y96" i="5"/>
  <c r="AC96" i="5" s="1"/>
  <c r="Y97" i="5"/>
  <c r="AC97" i="5" s="1"/>
  <c r="Y98" i="5"/>
  <c r="Z98" i="5" s="1"/>
  <c r="Y99" i="5"/>
  <c r="AC99" i="5" s="1"/>
  <c r="Y100" i="5"/>
  <c r="AC100" i="5" s="1"/>
  <c r="Y101" i="5"/>
  <c r="AC101" i="5" s="1"/>
  <c r="Y102" i="5"/>
  <c r="Y103" i="5"/>
  <c r="AC103" i="5" s="1"/>
  <c r="Y104" i="5"/>
  <c r="AC104" i="5" s="1"/>
  <c r="Y105" i="5"/>
  <c r="AC105" i="5" s="1"/>
  <c r="Y106" i="5"/>
  <c r="Z106" i="5" s="1"/>
  <c r="Y108" i="5"/>
  <c r="AA108" i="5" s="1"/>
  <c r="Y109" i="5"/>
  <c r="AC109" i="5" s="1"/>
  <c r="Y110" i="5"/>
  <c r="AA110" i="5" s="1"/>
  <c r="Y111" i="5"/>
  <c r="AC111" i="5" s="1"/>
  <c r="Y112" i="5"/>
  <c r="AC112" i="5" s="1"/>
  <c r="Y113" i="5"/>
  <c r="AC113" i="5" s="1"/>
  <c r="Y114" i="5"/>
  <c r="AC114" i="5" s="1"/>
  <c r="Y115" i="5"/>
  <c r="AC115" i="5" s="1"/>
  <c r="Y116" i="5"/>
  <c r="AC116" i="5" s="1"/>
  <c r="Y117" i="5"/>
  <c r="AC117" i="5" s="1"/>
  <c r="Y119" i="5"/>
  <c r="AC119" i="5" s="1"/>
  <c r="Y120" i="5"/>
  <c r="AA120" i="5" s="1"/>
  <c r="Y122" i="5"/>
  <c r="AC122" i="5" s="1"/>
  <c r="Y123" i="5"/>
  <c r="AC123" i="5" s="1"/>
  <c r="Y124" i="5"/>
  <c r="AC124" i="5" s="1"/>
  <c r="Y125" i="5"/>
  <c r="AC125" i="5" s="1"/>
  <c r="Y126" i="5"/>
  <c r="AC126" i="5" s="1"/>
  <c r="Y127" i="5"/>
  <c r="AC127" i="5" s="1"/>
  <c r="Y128" i="5"/>
  <c r="AC128" i="5" s="1"/>
  <c r="Y129" i="5"/>
  <c r="AA129" i="5" s="1"/>
  <c r="Y130" i="5"/>
  <c r="AC130" i="5" s="1"/>
  <c r="Y132" i="5"/>
  <c r="AC132" i="5" s="1"/>
  <c r="Y133" i="5"/>
  <c r="AC133" i="5" s="1"/>
  <c r="Y134" i="5"/>
  <c r="AC134" i="5" s="1"/>
  <c r="Y138" i="5"/>
  <c r="AA138" i="5" s="1"/>
  <c r="Y139" i="5"/>
  <c r="AC139" i="5" s="1"/>
  <c r="Y140" i="5"/>
  <c r="AC140" i="5" s="1"/>
  <c r="Y142" i="5"/>
  <c r="AC142" i="5" s="1"/>
  <c r="Y143" i="5"/>
  <c r="AC143" i="5" s="1"/>
  <c r="Y144" i="5"/>
  <c r="AC144" i="5" s="1"/>
  <c r="AA20" i="5"/>
  <c r="AA33" i="5"/>
  <c r="AA42" i="5"/>
  <c r="AA51" i="5"/>
  <c r="AA68" i="5"/>
  <c r="AA69" i="5"/>
  <c r="AA84" i="5"/>
  <c r="AA104" i="5"/>
  <c r="Z16" i="5"/>
  <c r="Z33" i="5"/>
  <c r="Z139" i="5"/>
  <c r="X57" i="5"/>
  <c r="X56" i="5"/>
  <c r="C6" i="5"/>
  <c r="R29" i="3"/>
  <c r="V29" i="3" s="1"/>
  <c r="S29" i="3"/>
  <c r="R27" i="3"/>
  <c r="V27" i="3" s="1"/>
  <c r="S27" i="3"/>
  <c r="R26" i="3"/>
  <c r="V26" i="3" s="1"/>
  <c r="S26" i="3"/>
  <c r="R24" i="3"/>
  <c r="V24" i="3" s="1"/>
  <c r="S24" i="3"/>
  <c r="R23" i="3"/>
  <c r="T23" i="3" s="1"/>
  <c r="V23" i="3"/>
  <c r="R22" i="3"/>
  <c r="T22" i="3" s="1"/>
  <c r="V22" i="3"/>
  <c r="R21" i="3"/>
  <c r="T21" i="3" s="1"/>
  <c r="V21" i="3"/>
  <c r="R19" i="3"/>
  <c r="T19" i="3" s="1"/>
  <c r="V19" i="3"/>
  <c r="R18" i="3"/>
  <c r="T18" i="3" s="1"/>
  <c r="V18" i="3"/>
  <c r="R17" i="3"/>
  <c r="T17" i="3" s="1"/>
  <c r="V17" i="3"/>
  <c r="R14" i="3"/>
  <c r="T14" i="3" s="1"/>
  <c r="V14" i="3"/>
  <c r="R11" i="3"/>
  <c r="T11" i="3" s="1"/>
  <c r="S11" i="3"/>
  <c r="K6" i="3"/>
  <c r="J6" i="3"/>
  <c r="I6" i="3"/>
  <c r="H6" i="3"/>
  <c r="G6" i="3"/>
  <c r="F6" i="3"/>
  <c r="E6" i="3"/>
  <c r="D6" i="3"/>
  <c r="C6" i="3"/>
  <c r="V11" i="3"/>
  <c r="V31" i="3" l="1"/>
  <c r="V6" i="3" s="1"/>
  <c r="S14" i="3"/>
  <c r="S31" i="3" s="1"/>
  <c r="S6" i="3" s="1"/>
  <c r="S17" i="3"/>
  <c r="S18" i="3"/>
  <c r="S19" i="3"/>
  <c r="S21" i="3"/>
  <c r="S22" i="3"/>
  <c r="S23" i="3"/>
  <c r="T24" i="3"/>
  <c r="T26" i="3"/>
  <c r="T31" i="3" s="1"/>
  <c r="T6" i="3" s="1"/>
  <c r="T27" i="3"/>
  <c r="T29" i="3"/>
  <c r="R31" i="3"/>
  <c r="R6" i="3" s="1"/>
  <c r="AA115" i="5"/>
  <c r="Z125" i="5"/>
  <c r="Z111" i="5"/>
  <c r="AA85" i="5"/>
  <c r="AA125" i="5"/>
  <c r="Z129" i="5"/>
  <c r="Z60" i="5"/>
  <c r="Z108" i="5"/>
  <c r="Z54" i="5"/>
  <c r="AA15" i="5"/>
  <c r="Z93" i="5"/>
  <c r="Z34" i="5"/>
  <c r="AA116" i="5"/>
  <c r="Z85" i="5"/>
  <c r="AA101" i="5"/>
  <c r="Z101" i="5"/>
  <c r="AA143" i="5"/>
  <c r="AA38" i="5"/>
  <c r="AA26" i="5"/>
  <c r="AA17" i="5"/>
  <c r="Z122" i="5"/>
  <c r="Z77" i="5"/>
  <c r="Z25" i="5"/>
  <c r="AA112" i="5"/>
  <c r="AA100" i="5"/>
  <c r="AA72" i="5"/>
  <c r="AA60" i="5"/>
  <c r="AA25" i="5"/>
  <c r="Z110" i="5"/>
  <c r="Z112" i="5"/>
  <c r="Z100" i="5"/>
  <c r="Z68" i="5"/>
  <c r="Z51" i="5"/>
  <c r="Z17" i="5"/>
  <c r="AA122" i="5"/>
  <c r="AA109" i="5"/>
  <c r="AA93" i="5"/>
  <c r="AA71" i="5"/>
  <c r="AA56" i="5"/>
  <c r="AA34" i="5"/>
  <c r="AA21" i="5"/>
  <c r="AC110" i="5"/>
  <c r="Z11" i="5"/>
  <c r="AC15" i="5"/>
  <c r="AA11" i="5"/>
  <c r="Z119" i="5"/>
  <c r="Z103" i="5"/>
  <c r="Z91" i="5"/>
  <c r="AA134" i="5"/>
  <c r="AA119" i="5"/>
  <c r="Z134" i="5"/>
  <c r="Z75" i="5"/>
  <c r="AA128" i="5"/>
  <c r="AA79" i="5"/>
  <c r="Z128" i="5"/>
  <c r="Z87" i="5"/>
  <c r="Z71" i="5"/>
  <c r="Z37" i="5"/>
  <c r="AA124" i="5"/>
  <c r="AA103" i="5"/>
  <c r="AA87" i="5"/>
  <c r="AA67" i="5"/>
  <c r="Z140" i="5"/>
  <c r="AA133" i="5"/>
  <c r="Z58" i="5"/>
  <c r="Z41" i="5"/>
  <c r="AA117" i="5"/>
  <c r="Z29" i="5"/>
  <c r="AA140" i="5"/>
  <c r="AA54" i="5"/>
  <c r="AA37" i="5"/>
  <c r="Z143" i="5"/>
  <c r="Z84" i="5"/>
  <c r="AA77" i="5"/>
  <c r="AA144" i="5"/>
  <c r="Z69" i="5"/>
  <c r="AA139" i="5"/>
  <c r="AA123" i="5"/>
  <c r="Z126" i="5"/>
  <c r="Z43" i="5"/>
  <c r="AA52" i="5"/>
  <c r="AA29" i="5"/>
  <c r="Z123" i="5"/>
  <c r="Z52" i="5"/>
  <c r="Z23" i="5"/>
  <c r="AA88" i="5"/>
  <c r="AA19" i="5"/>
  <c r="AA55" i="5"/>
  <c r="AA43" i="5"/>
  <c r="Z132" i="5"/>
  <c r="Z115" i="5"/>
  <c r="Z109" i="5"/>
  <c r="Z95" i="5"/>
  <c r="Z83" i="5"/>
  <c r="Z76" i="5"/>
  <c r="Z63" i="5"/>
  <c r="Z50" i="5"/>
  <c r="Z42" i="5"/>
  <c r="AA130" i="5"/>
  <c r="AA113" i="5"/>
  <c r="AA105" i="5"/>
  <c r="AA92" i="5"/>
  <c r="AA63" i="5"/>
  <c r="AA50" i="5"/>
  <c r="AA39" i="5"/>
  <c r="AC129" i="5"/>
  <c r="AA114" i="5"/>
  <c r="AC108" i="5"/>
  <c r="AC91" i="5"/>
  <c r="AC75" i="5"/>
  <c r="AC58" i="5"/>
  <c r="AC41" i="5"/>
  <c r="AA136" i="5"/>
  <c r="Z136" i="5"/>
  <c r="Z113" i="5"/>
  <c r="Z26" i="5"/>
  <c r="Z19" i="5"/>
  <c r="AA99" i="5"/>
  <c r="AA89" i="5"/>
  <c r="AA76" i="5"/>
  <c r="AA45" i="5"/>
  <c r="AA28" i="5"/>
  <c r="AA16" i="5"/>
  <c r="AC23" i="5"/>
  <c r="AB136" i="5"/>
  <c r="Z138" i="5"/>
  <c r="Z130" i="5"/>
  <c r="Z120" i="5"/>
  <c r="Z99" i="5"/>
  <c r="Z92" i="5"/>
  <c r="Z79" i="5"/>
  <c r="Z67" i="5"/>
  <c r="Z59" i="5"/>
  <c r="Z45" i="5"/>
  <c r="Z28" i="5"/>
  <c r="AA132" i="5"/>
  <c r="AA111" i="5"/>
  <c r="AA95" i="5"/>
  <c r="AA83" i="5"/>
  <c r="AA73" i="5"/>
  <c r="AA59" i="5"/>
  <c r="AC138" i="5"/>
  <c r="AC120" i="5"/>
  <c r="AC102" i="5"/>
  <c r="AA102" i="5"/>
  <c r="AC94" i="5"/>
  <c r="AA94" i="5"/>
  <c r="AC86" i="5"/>
  <c r="AA86" i="5"/>
  <c r="AC78" i="5"/>
  <c r="AA78" i="5"/>
  <c r="AC70" i="5"/>
  <c r="AA70" i="5"/>
  <c r="AC61" i="5"/>
  <c r="AA61" i="5"/>
  <c r="AC53" i="5"/>
  <c r="AA53" i="5"/>
  <c r="AC44" i="5"/>
  <c r="AA44" i="5"/>
  <c r="AC35" i="5"/>
  <c r="AA35" i="5"/>
  <c r="AC27" i="5"/>
  <c r="AA27" i="5"/>
  <c r="AC18" i="5"/>
  <c r="AA18" i="5"/>
  <c r="Z117" i="5"/>
  <c r="Z127" i="5"/>
  <c r="Z142" i="5"/>
  <c r="Z102" i="5"/>
  <c r="Z94" i="5"/>
  <c r="Z86" i="5"/>
  <c r="Z78" i="5"/>
  <c r="Z70" i="5"/>
  <c r="Z61" i="5"/>
  <c r="Z53" i="5"/>
  <c r="Z44" i="5"/>
  <c r="Z35" i="5"/>
  <c r="Z27" i="5"/>
  <c r="Z18" i="5"/>
  <c r="Z114" i="5"/>
  <c r="Z133" i="5"/>
  <c r="Z124" i="5"/>
  <c r="Z116" i="5"/>
  <c r="Z105" i="5"/>
  <c r="Z97" i="5"/>
  <c r="Z89" i="5"/>
  <c r="Z81" i="5"/>
  <c r="Z73" i="5"/>
  <c r="Z65" i="5"/>
  <c r="Z56" i="5"/>
  <c r="Z48" i="5"/>
  <c r="Z39" i="5"/>
  <c r="Z31" i="5"/>
  <c r="Z21" i="5"/>
  <c r="Z13" i="5"/>
  <c r="AA97" i="5"/>
  <c r="AA81" i="5"/>
  <c r="AA65" i="5"/>
  <c r="AA48" i="5"/>
  <c r="AA31" i="5"/>
  <c r="AA13" i="5"/>
  <c r="AC106" i="5"/>
  <c r="AA106" i="5"/>
  <c r="AC98" i="5"/>
  <c r="AA98" i="5"/>
  <c r="AC90" i="5"/>
  <c r="AA90" i="5"/>
  <c r="AC82" i="5"/>
  <c r="AA82" i="5"/>
  <c r="AC74" i="5"/>
  <c r="AA74" i="5"/>
  <c r="AC66" i="5"/>
  <c r="AA66" i="5"/>
  <c r="AC57" i="5"/>
  <c r="AA57" i="5"/>
  <c r="AC49" i="5"/>
  <c r="AA49" i="5"/>
  <c r="AC40" i="5"/>
  <c r="AA40" i="5"/>
  <c r="AC32" i="5"/>
  <c r="AA32" i="5"/>
  <c r="AC22" i="5"/>
  <c r="AA22" i="5"/>
  <c r="AC14" i="5"/>
  <c r="AA14" i="5"/>
  <c r="AA127" i="5"/>
  <c r="Y146" i="5"/>
  <c r="Z144" i="5"/>
  <c r="Z104" i="5"/>
  <c r="Z96" i="5"/>
  <c r="Z88" i="5"/>
  <c r="Z80" i="5"/>
  <c r="Z72" i="5"/>
  <c r="Z64" i="5"/>
  <c r="Z55" i="5"/>
  <c r="Z46" i="5"/>
  <c r="Z38" i="5"/>
  <c r="Z30" i="5"/>
  <c r="Z20" i="5"/>
  <c r="Z12" i="5"/>
  <c r="AA142" i="5"/>
  <c r="AA126" i="5"/>
  <c r="AA96" i="5"/>
  <c r="AA80" i="5"/>
  <c r="AA64" i="5"/>
  <c r="AA46" i="5"/>
  <c r="AA30" i="5"/>
  <c r="AA12" i="5"/>
  <c r="AA146" i="5" l="1"/>
  <c r="AA6" i="5" s="1"/>
  <c r="AC146" i="5"/>
  <c r="AC6" i="5" s="1"/>
  <c r="Y6" i="5"/>
  <c r="Z146" i="5"/>
  <c r="Z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8" authorId="0" shapeId="0" xr:uid="{62AA66EC-9F75-4777-863C-313E31FF9E71}">
      <text>
        <r>
          <rPr>
            <b/>
            <sz val="9"/>
            <color rgb="FF000000"/>
            <rFont val="Tahoma"/>
            <family val="2"/>
            <charset val="238"/>
          </rPr>
          <t xml:space="preserve">Riese Tomáš:
</t>
        </r>
      </text>
    </comment>
  </commentList>
</comments>
</file>

<file path=xl/sharedStrings.xml><?xml version="1.0" encoding="utf-8"?>
<sst xmlns="http://schemas.openxmlformats.org/spreadsheetml/2006/main" count="383" uniqueCount="257">
  <si>
    <t>Supplier</t>
  </si>
  <si>
    <t>VirginGrip s.r.o</t>
  </si>
  <si>
    <t xml:space="preserve">Tisá 382 </t>
  </si>
  <si>
    <t>Tisá</t>
  </si>
  <si>
    <t>403 36</t>
  </si>
  <si>
    <t>Czech republic</t>
  </si>
  <si>
    <t>VAT number: CZ05579406</t>
  </si>
  <si>
    <t xml:space="preserve">Web site: </t>
  </si>
  <si>
    <t>www.virgingrip.com</t>
  </si>
  <si>
    <t>Contact:</t>
  </si>
  <si>
    <t>Tomáš Riese / Lenka Riesová</t>
  </si>
  <si>
    <t xml:space="preserve">email: </t>
  </si>
  <si>
    <t>grip@virgingrip.com / sales@virgingrip.com</t>
  </si>
  <si>
    <t>mobil:</t>
  </si>
  <si>
    <t>00 420 775 961968</t>
  </si>
  <si>
    <t xml:space="preserve">Delivery conditions:  </t>
  </si>
  <si>
    <t>DAP (Delivery At Place) via GEIS transport company</t>
  </si>
  <si>
    <t>Payment details:</t>
  </si>
  <si>
    <t>CZK</t>
  </si>
  <si>
    <t>IBAN</t>
  </si>
  <si>
    <t>CZ4703000000000277370354</t>
  </si>
  <si>
    <t>BIC (SWIFT)</t>
  </si>
  <si>
    <t>CEKOCZPP</t>
  </si>
  <si>
    <t>EUR</t>
  </si>
  <si>
    <t>CZ2503000000000288316812</t>
  </si>
  <si>
    <t>http://www.virgingrip.com/</t>
  </si>
  <si>
    <t>Customer name / Kundenname:</t>
  </si>
  <si>
    <t>Date / Datum:</t>
  </si>
  <si>
    <t>Fluorescent colours +5% price surcharge (Green, Yellow, Orange)</t>
  </si>
  <si>
    <t>Number of set per colour/ Anzahl der Satz pro Farbe</t>
  </si>
  <si>
    <t>Current order</t>
  </si>
  <si>
    <t>Colours</t>
  </si>
  <si>
    <t>White</t>
  </si>
  <si>
    <t>VirginGrip Blue</t>
  </si>
  <si>
    <t>Blue</t>
  </si>
  <si>
    <t>Green</t>
  </si>
  <si>
    <t>Yellow</t>
  </si>
  <si>
    <t>Orange</t>
  </si>
  <si>
    <t>Red</t>
  </si>
  <si>
    <t>Pink</t>
  </si>
  <si>
    <t>Violet</t>
  </si>
  <si>
    <t>Brown</t>
  </si>
  <si>
    <t>Grey</t>
  </si>
  <si>
    <t>Black</t>
  </si>
  <si>
    <r>
      <rPr>
        <b/>
        <sz val="13"/>
        <color rgb="FF000000"/>
        <rFont val="Calibri"/>
        <family val="2"/>
        <charset val="238"/>
      </rPr>
      <t xml:space="preserve">Name of </t>
    </r>
    <r>
      <rPr>
        <b/>
        <sz val="14"/>
        <color rgb="FFFF7F00"/>
        <rFont val="Calibri"/>
        <family val="2"/>
        <charset val="238"/>
      </rPr>
      <t>CATEGORY</t>
    </r>
    <r>
      <rPr>
        <b/>
        <sz val="13"/>
        <color rgb="FF000000"/>
        <rFont val="Calibri"/>
        <family val="2"/>
        <charset val="238"/>
      </rPr>
      <t xml:space="preserve">                                         </t>
    </r>
    <r>
      <rPr>
        <sz val="13"/>
        <color rgb="FF000000"/>
        <rFont val="Calibri"/>
        <family val="2"/>
        <charset val="238"/>
      </rPr>
      <t>Name of set / hold</t>
    </r>
  </si>
  <si>
    <t xml:space="preserve">    Place your order here / Platzieren Sie Ihre Bestellung hier</t>
  </si>
  <si>
    <t xml:space="preserve">Price EUR *)      </t>
  </si>
  <si>
    <t xml:space="preserve">Quantity of holds per set </t>
  </si>
  <si>
    <t xml:space="preserve">Size </t>
  </si>
  <si>
    <t>Weight per set (g)</t>
  </si>
  <si>
    <t>Ordered sets</t>
  </si>
  <si>
    <t>Number of holds in order</t>
  </si>
  <si>
    <t>Total weight (kg)</t>
  </si>
  <si>
    <t>TOTAL PRICE EUR</t>
  </si>
  <si>
    <t xml:space="preserve">EGGS </t>
  </si>
  <si>
    <t xml:space="preserve">Mini Half Yolks </t>
  </si>
  <si>
    <t>Colour range is not available</t>
  </si>
  <si>
    <t>S</t>
  </si>
  <si>
    <t>Half Yolk</t>
  </si>
  <si>
    <t xml:space="preserve">S </t>
  </si>
  <si>
    <t>Small Eggs</t>
  </si>
  <si>
    <t>M</t>
  </si>
  <si>
    <t>Monster Eggs</t>
  </si>
  <si>
    <t>L</t>
  </si>
  <si>
    <t>Dual Grip #1</t>
  </si>
  <si>
    <t>S, L</t>
  </si>
  <si>
    <t>Dual Grip #2</t>
  </si>
  <si>
    <t>M, XL</t>
  </si>
  <si>
    <t xml:space="preserve">Dual Grip #3 1/2 Hard Boiled Egg </t>
  </si>
  <si>
    <t>M, XXL</t>
  </si>
  <si>
    <t xml:space="preserve">Dual Grip #4 Hard Boiled Egg I </t>
  </si>
  <si>
    <t>M, L</t>
  </si>
  <si>
    <t>S,M</t>
  </si>
  <si>
    <t>Soft Egg</t>
  </si>
  <si>
    <t>Eggshell</t>
  </si>
  <si>
    <t xml:space="preserve">Hard Boiled Egg II </t>
  </si>
  <si>
    <t>XL</t>
  </si>
  <si>
    <t>Eggs - complete set</t>
  </si>
  <si>
    <t>S-XL</t>
  </si>
  <si>
    <t>DEPRESSION</t>
  </si>
  <si>
    <t xml:space="preserve">Depression footholds </t>
  </si>
  <si>
    <t>XS</t>
  </si>
  <si>
    <t xml:space="preserve">Depression small I </t>
  </si>
  <si>
    <t>Depression Medium I</t>
  </si>
  <si>
    <t>Depression Medium II</t>
  </si>
  <si>
    <t xml:space="preserve">Small spheres </t>
  </si>
  <si>
    <t xml:space="preserve">Big Spheres </t>
  </si>
  <si>
    <t>Set of spheres 4 pcs</t>
  </si>
  <si>
    <t>M,L</t>
  </si>
  <si>
    <t xml:space="preserve">Honeycombs </t>
  </si>
  <si>
    <t>Depression Large I</t>
  </si>
  <si>
    <t>Depression Large II</t>
  </si>
  <si>
    <t xml:space="preserve">Depression Large III </t>
  </si>
  <si>
    <t>FLINT</t>
  </si>
  <si>
    <t>Micro Samo</t>
  </si>
  <si>
    <t>XXS</t>
  </si>
  <si>
    <t>Small I</t>
  </si>
  <si>
    <t>Medium I</t>
  </si>
  <si>
    <t xml:space="preserve">Medium II </t>
  </si>
  <si>
    <t>Medium III</t>
  </si>
  <si>
    <t>Large &amp; Medium I</t>
  </si>
  <si>
    <t>Large Sphere</t>
  </si>
  <si>
    <t>Plane Island</t>
  </si>
  <si>
    <t>The Smurf Hats</t>
  </si>
  <si>
    <t>S - L</t>
  </si>
  <si>
    <t>VG Monsterholds</t>
  </si>
  <si>
    <t>L, XL</t>
  </si>
  <si>
    <t>FRIENDGRIPS</t>
  </si>
  <si>
    <t>The VG Bones</t>
  </si>
  <si>
    <t>XXL</t>
  </si>
  <si>
    <t>The VG Crossbones</t>
  </si>
  <si>
    <t>The VG Old Bones</t>
  </si>
  <si>
    <t xml:space="preserve">Dual Grip #5 The Skull &amp; Brain </t>
  </si>
  <si>
    <t xml:space="preserve">The Half Skull </t>
  </si>
  <si>
    <t xml:space="preserve">The Small Skull </t>
  </si>
  <si>
    <t xml:space="preserve">The Scapula Bones </t>
  </si>
  <si>
    <t>The Small Hearts</t>
  </si>
  <si>
    <t xml:space="preserve">XS  </t>
  </si>
  <si>
    <t>Small Heart Softcore</t>
  </si>
  <si>
    <t>Big heart Softcore</t>
  </si>
  <si>
    <t>Big heart Hardcore</t>
  </si>
  <si>
    <t>Ellipse of the Small heart</t>
  </si>
  <si>
    <t>Birthday Cake</t>
  </si>
  <si>
    <t>XS ,M</t>
  </si>
  <si>
    <t>SOFTCORE</t>
  </si>
  <si>
    <t>NanoHolds I</t>
  </si>
  <si>
    <t xml:space="preserve">XXS </t>
  </si>
  <si>
    <t>PlasticRock I</t>
  </si>
  <si>
    <t xml:space="preserve">Buttons </t>
  </si>
  <si>
    <t xml:space="preserve">Potatoes </t>
  </si>
  <si>
    <t>Phalanx distalis I</t>
  </si>
  <si>
    <t>Phalanx distalis II</t>
  </si>
  <si>
    <t>Flat Beans</t>
  </si>
  <si>
    <t>XXS, XS, M, L</t>
  </si>
  <si>
    <t>Ouroboros Endings</t>
  </si>
  <si>
    <t>Ouroboros Body1</t>
  </si>
  <si>
    <t>Ouroboros Body2</t>
  </si>
  <si>
    <t>Ouroboros Big Body</t>
  </si>
  <si>
    <t xml:space="preserve">Ouroboros Rounded Body </t>
  </si>
  <si>
    <t xml:space="preserve">Ouroboros Dividing </t>
  </si>
  <si>
    <t>Set Ouroboros</t>
  </si>
  <si>
    <t>XS-XXL</t>
  </si>
  <si>
    <t>Medium Outline</t>
  </si>
  <si>
    <t>Big Outline</t>
  </si>
  <si>
    <t>Set Outline</t>
  </si>
  <si>
    <t>XS,M,L,XL</t>
  </si>
  <si>
    <t>Vibrant VirginGrip holes I / II / II / IV</t>
  </si>
  <si>
    <t>Cosmic Large I</t>
  </si>
  <si>
    <t>Small Triangulus</t>
  </si>
  <si>
    <t>Big Triangulus</t>
  </si>
  <si>
    <t>Boomerangs I</t>
  </si>
  <si>
    <t>XS -XL</t>
  </si>
  <si>
    <t>Boomerangs II</t>
  </si>
  <si>
    <t>Boomerangs III</t>
  </si>
  <si>
    <t>The Boomerang</t>
  </si>
  <si>
    <t>Boomerang - complete set</t>
  </si>
  <si>
    <t>SC Small Spheres</t>
  </si>
  <si>
    <t>SC Big Spheres</t>
  </si>
  <si>
    <t>Softcore - Set of Spheres</t>
  </si>
  <si>
    <t>The Rails</t>
  </si>
  <si>
    <t>The Mittens</t>
  </si>
  <si>
    <t>M-XL</t>
  </si>
  <si>
    <t>The Caves</t>
  </si>
  <si>
    <t>The Classic Holds</t>
  </si>
  <si>
    <t>Lagunas</t>
  </si>
  <si>
    <t>Pyramids of Giza</t>
  </si>
  <si>
    <t>Dos Amigos</t>
  </si>
  <si>
    <t>Pinocchio</t>
  </si>
  <si>
    <t>Manchester Crimps</t>
  </si>
  <si>
    <t>Cosmic Edward Scissorhands</t>
  </si>
  <si>
    <t>Big Blue One</t>
  </si>
  <si>
    <t>The Big Blue One´s Bros.</t>
  </si>
  <si>
    <t>CATERPILLAR</t>
  </si>
  <si>
    <t xml:space="preserve">Caterpillar set  </t>
  </si>
  <si>
    <t xml:space="preserve">Caterpillar footholds  </t>
  </si>
  <si>
    <t>XS / S</t>
  </si>
  <si>
    <t>Samo Dual I</t>
  </si>
  <si>
    <t>L-XXL</t>
  </si>
  <si>
    <t>XL-XXL</t>
  </si>
  <si>
    <t>ACCESSORIES</t>
  </si>
  <si>
    <t>T-Shirt</t>
  </si>
  <si>
    <t>*) Export - exempt VAT (final price for customer) / *) Export - Mehrwertsteuer befreit (Endpreis für Kunden)</t>
  </si>
  <si>
    <t>Transport will be calculated separetly. / Transport wird separat berechnet.</t>
  </si>
  <si>
    <t>Total</t>
  </si>
  <si>
    <t>Purple</t>
  </si>
  <si>
    <t>Weight per set (kg)</t>
  </si>
  <si>
    <t>SPACE BREAKER 1</t>
  </si>
  <si>
    <t>Arrow + Hexagon</t>
  </si>
  <si>
    <t>Volume</t>
  </si>
  <si>
    <t>SPACE BREAKER 2</t>
  </si>
  <si>
    <t>Plug + Hexagon</t>
  </si>
  <si>
    <t>Triangles of Forces</t>
  </si>
  <si>
    <t xml:space="preserve">T1 edge 30cm / height 9cm </t>
  </si>
  <si>
    <t>Wooden volume S</t>
  </si>
  <si>
    <t xml:space="preserve">T2 edge 45cm / height 13cm </t>
  </si>
  <si>
    <t>Wooden volume M</t>
  </si>
  <si>
    <t>T3 edge 57cm / height 17cm</t>
  </si>
  <si>
    <t>Wooden volume L</t>
  </si>
  <si>
    <t>Triangular Matrix</t>
  </si>
  <si>
    <t>Tr1 edge 50cm / width 40cm / height 11cm</t>
  </si>
  <si>
    <t>Tr2 edge 60cm / width 40cm / height 11cm</t>
  </si>
  <si>
    <t>Tr3 edge 80cm / width 40cm / height 11cm</t>
  </si>
  <si>
    <t>SPEEDHOLDS</t>
  </si>
  <si>
    <t>Tr4 edge 125cm / height 18cm</t>
  </si>
  <si>
    <t>Wooden volume XL</t>
  </si>
  <si>
    <t>Pentagons</t>
  </si>
  <si>
    <t xml:space="preserve">P1 edge 44cm / height 25cm </t>
  </si>
  <si>
    <t xml:space="preserve">P2 edge 58cm / height 32cm </t>
  </si>
  <si>
    <t>Cut Cube</t>
  </si>
  <si>
    <t xml:space="preserve">C1 edge 80cm / height 25cm </t>
  </si>
  <si>
    <t xml:space="preserve">The VirginGrip BonBon I </t>
  </si>
  <si>
    <t xml:space="preserve">The VirginGrip BonBon II </t>
  </si>
  <si>
    <t xml:space="preserve">The VirginGrip BonBon III </t>
  </si>
  <si>
    <t xml:space="preserve">The BonBon set </t>
  </si>
  <si>
    <t xml:space="preserve">The Bonbon family </t>
  </si>
  <si>
    <t xml:space="preserve">Deer Horn Knives </t>
  </si>
  <si>
    <t>DUAL SURFACE</t>
  </si>
  <si>
    <r>
      <rPr>
        <b/>
        <sz val="13"/>
        <color rgb="FF000000"/>
        <rFont val="Calibri"/>
        <family val="2"/>
        <charset val="238"/>
      </rPr>
      <t xml:space="preserve">Name of </t>
    </r>
    <r>
      <rPr>
        <b/>
        <sz val="14"/>
        <color rgb="FFFF7F00"/>
        <rFont val="Calibri"/>
        <family val="2"/>
        <charset val="238"/>
      </rPr>
      <t>CATEGORY</t>
    </r>
    <r>
      <rPr>
        <b/>
        <sz val="13"/>
        <color rgb="FF000000"/>
        <rFont val="Calibri"/>
        <family val="2"/>
        <charset val="238"/>
      </rPr>
      <t xml:space="preserve">                                 </t>
    </r>
    <r>
      <rPr>
        <sz val="13"/>
        <color rgb="FF000000"/>
        <rFont val="Calibri"/>
        <family val="2"/>
        <charset val="238"/>
      </rPr>
      <t>Name of set / hold</t>
    </r>
  </si>
  <si>
    <t xml:space="preserve">Tiny Eggs </t>
  </si>
  <si>
    <t xml:space="preserve">Hearts footholds </t>
  </si>
  <si>
    <t>Footholds I "NEW"</t>
  </si>
  <si>
    <t>Footholds II "NEW"</t>
  </si>
  <si>
    <t>SOFTCORE - BASE LINES</t>
  </si>
  <si>
    <t xml:space="preserve">Crack formation </t>
  </si>
  <si>
    <t>Crack Crab</t>
  </si>
  <si>
    <t>10.5M Speed Holds Route SET (12 + 8) "NEW"</t>
  </si>
  <si>
    <t>15.5m Speed Holds Route SET (20 + 11) "NEW"</t>
  </si>
  <si>
    <t>Washer for bolt M10 - FE galvanized</t>
  </si>
  <si>
    <t>Washer for screw  - FE galvanized</t>
  </si>
  <si>
    <t>Bolt - Screw adapter - FE galvanized</t>
  </si>
  <si>
    <t>VirginGrip Fashion Maniac</t>
  </si>
  <si>
    <t>Hoodie</t>
  </si>
  <si>
    <t>Cap unisex</t>
  </si>
  <si>
    <t>XS-XL</t>
  </si>
  <si>
    <t>L-XL</t>
  </si>
  <si>
    <t xml:space="preserve">XS + M  </t>
  </si>
  <si>
    <t>BLOCKIES (children climbing holds)</t>
  </si>
  <si>
    <t>Not available in black</t>
  </si>
  <si>
    <t>Fluorescent colours +5% price surcharge (Green, Yellow, Orange, Pink)</t>
  </si>
  <si>
    <t>Neo Green</t>
  </si>
  <si>
    <t>Neo Yellow</t>
  </si>
  <si>
    <t>Neo Orange</t>
  </si>
  <si>
    <t>Neo Pink</t>
  </si>
  <si>
    <t>Hand hold + foothold</t>
  </si>
  <si>
    <t>Blockies set 15</t>
  </si>
  <si>
    <t xml:space="preserve">Pyramids of Giza footholds </t>
  </si>
  <si>
    <t xml:space="preserve">Base Lines - footholds </t>
  </si>
  <si>
    <t xml:space="preserve">Base Lines - Positive Crimps  </t>
  </si>
  <si>
    <t xml:space="preserve">Base Lines - Jugs </t>
  </si>
  <si>
    <t>Base Lines - Crimps "</t>
  </si>
  <si>
    <t xml:space="preserve">Base Lines - Positive Slopers </t>
  </si>
  <si>
    <t xml:space="preserve">Base Lines - Maxi Slopers part A </t>
  </si>
  <si>
    <t>Base Lines - Maxi Slopers part B</t>
  </si>
  <si>
    <t xml:space="preserve">Base Lines - The King of Slopers </t>
  </si>
  <si>
    <t xml:space="preserve">Base Lines - Maxi Slopers complete set </t>
  </si>
  <si>
    <t xml:space="preserve">Base Lines - complete set -10% </t>
  </si>
  <si>
    <t>Order form / Bestellformular VIRGINGRIP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</si>
</sst>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\-??\ _K_č_-;_-@_-"/>
    <numFmt numFmtId="165" formatCode="[&lt;=9999999]###\ ##\ ##;##\ ##\ ##\ ##"/>
    <numFmt numFmtId="166" formatCode="d/\ m/\ yyyy"/>
    <numFmt numFmtId="169" formatCode="0.0"/>
    <numFmt numFmtId="170" formatCode="#,##0.00\ [$EUR]"/>
  </numFmts>
  <fonts count="51" x14ac:knownFonts="1"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1"/>
    </font>
    <font>
      <i/>
      <sz val="12"/>
      <color rgb="FF000000"/>
      <name val="Calibri"/>
      <family val="2"/>
      <charset val="238"/>
    </font>
    <font>
      <u/>
      <sz val="12"/>
      <color rgb="FF0563C1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sz val="11"/>
      <color rgb="FFB2B2B2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i/>
      <sz val="10"/>
      <color rgb="FF000000"/>
      <name val="Calibri"/>
      <family val="2"/>
      <charset val="1"/>
    </font>
    <font>
      <i/>
      <sz val="10.5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4"/>
      <color rgb="FFCCCCCC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rgb="FFFF7F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2"/>
      <color rgb="FF000000"/>
      <name val="Calibri"/>
      <family val="2"/>
      <charset val="1"/>
    </font>
    <font>
      <b/>
      <sz val="13"/>
      <color rgb="FFB2B2B2"/>
      <name val="Calibri"/>
      <family val="2"/>
      <charset val="238"/>
    </font>
    <font>
      <b/>
      <sz val="13"/>
      <color rgb="FFA5A5A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2"/>
      <color rgb="FFED7D31"/>
      <name val="Calibri"/>
      <family val="2"/>
      <charset val="238"/>
    </font>
    <font>
      <sz val="12"/>
      <color rgb="FFB2B2B2"/>
      <name val="Calibri"/>
      <family val="2"/>
      <charset val="238"/>
    </font>
    <font>
      <sz val="12"/>
      <color rgb="FFA5A5A5"/>
      <name val="Calibri"/>
      <family val="2"/>
      <charset val="238"/>
    </font>
    <font>
      <b/>
      <sz val="14"/>
      <color rgb="FFED7D31"/>
      <name val="Calibri"/>
      <family val="2"/>
      <charset val="238"/>
    </font>
    <font>
      <b/>
      <sz val="11"/>
      <color rgb="FFED7D31"/>
      <name val="Calibri"/>
      <family val="2"/>
      <charset val="238"/>
    </font>
    <font>
      <sz val="11"/>
      <color rgb="FFA5A5A5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4"/>
      <color rgb="FFA5A5A5"/>
      <name val="Calibri"/>
      <family val="2"/>
      <charset val="238"/>
    </font>
    <font>
      <sz val="10"/>
      <color rgb="FF000000"/>
      <name val="Calibri"/>
      <family val="2"/>
      <charset val="1"/>
    </font>
    <font>
      <sz val="14"/>
      <color rgb="FFB2B2B2"/>
      <name val="Calibri"/>
      <family val="2"/>
      <charset val="238"/>
    </font>
    <font>
      <i/>
      <sz val="14"/>
      <color rgb="FF000000"/>
      <name val="Calibri"/>
      <family val="2"/>
      <charset val="238"/>
    </font>
    <font>
      <i/>
      <sz val="13"/>
      <color rgb="FF000000"/>
      <name val="Calibri"/>
      <family val="2"/>
      <charset val="1"/>
    </font>
    <font>
      <b/>
      <sz val="9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i/>
      <sz val="10.5"/>
      <color rgb="FF000000"/>
      <name val="Calibri"/>
      <family val="2"/>
      <charset val="238"/>
    </font>
    <font>
      <i/>
      <sz val="12"/>
      <color rgb="FFA5A5A5"/>
      <name val="Calibri"/>
      <family val="2"/>
      <charset val="238"/>
    </font>
    <font>
      <i/>
      <sz val="13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E7E6E6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DDDDDD"/>
        <bgColor rgb="FFD9D9D9"/>
      </patternFill>
    </fill>
    <fill>
      <patternFill patternType="solid">
        <fgColor rgb="FF2993D5"/>
        <bgColor rgb="FF3366FF"/>
      </patternFill>
    </fill>
    <fill>
      <patternFill patternType="solid">
        <fgColor rgb="FF2BD22B"/>
        <bgColor rgb="FF33CCCC"/>
      </patternFill>
    </fill>
    <fill>
      <patternFill patternType="solid">
        <fgColor rgb="FFFFFF00"/>
        <bgColor rgb="FFBCFF00"/>
      </patternFill>
    </fill>
    <fill>
      <patternFill patternType="solid">
        <fgColor rgb="FFFFB001"/>
        <bgColor rgb="FFFFC000"/>
      </patternFill>
    </fill>
    <fill>
      <patternFill patternType="solid">
        <fgColor rgb="FFD22B48"/>
        <bgColor rgb="FF993300"/>
      </patternFill>
    </fill>
    <fill>
      <patternFill patternType="solid">
        <fgColor rgb="FFC86138"/>
        <bgColor rgb="FFED7D31"/>
      </patternFill>
    </fill>
    <fill>
      <patternFill patternType="solid">
        <fgColor rgb="FFBFBFBF"/>
        <bgColor rgb="FFB2B2B2"/>
      </patternFill>
    </fill>
    <fill>
      <patternFill patternType="solid">
        <fgColor rgb="FF000000"/>
        <bgColor rgb="FF003300"/>
      </patternFill>
    </fill>
    <fill>
      <patternFill patternType="solid">
        <fgColor rgb="FFFE76F1"/>
        <bgColor rgb="FFFA7AE8"/>
      </patternFill>
    </fill>
    <fill>
      <patternFill patternType="solid">
        <fgColor rgb="FFDB5B9B"/>
        <bgColor rgb="FFC86138"/>
      </patternFill>
    </fill>
    <fill>
      <patternFill patternType="solid">
        <fgColor rgb="FF02E0FE"/>
        <bgColor rgb="FF2993D5"/>
      </patternFill>
    </fill>
    <fill>
      <patternFill patternType="solid">
        <fgColor rgb="FF2993D5"/>
        <bgColor rgb="FF0563C1"/>
      </patternFill>
    </fill>
    <fill>
      <patternFill patternType="solid">
        <fgColor rgb="FF2BD22B"/>
        <bgColor rgb="FF00B050"/>
      </patternFill>
    </fill>
    <fill>
      <patternFill patternType="solid">
        <fgColor rgb="FFD22B48"/>
        <bgColor rgb="FFCC0000"/>
      </patternFill>
    </fill>
    <fill>
      <patternFill patternType="solid">
        <fgColor rgb="FFFA7AE8"/>
        <bgColor rgb="FFA365D1"/>
      </patternFill>
    </fill>
    <fill>
      <patternFill patternType="solid">
        <fgColor rgb="FFA365D1"/>
        <bgColor rgb="FF808080"/>
      </patternFill>
    </fill>
    <fill>
      <patternFill patternType="solid">
        <fgColor rgb="FFBFBFBF"/>
        <bgColor rgb="FFCCCCCC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0EA14"/>
        <bgColor rgb="FF00B050"/>
      </patternFill>
    </fill>
    <fill>
      <patternFill patternType="solid">
        <fgColor rgb="FFFAF40C"/>
        <bgColor rgb="FFBCFF00"/>
      </patternFill>
    </fill>
    <fill>
      <patternFill patternType="solid">
        <fgColor rgb="FFFB8E21"/>
        <bgColor rgb="FFFFC000"/>
      </patternFill>
    </fill>
    <fill>
      <patternFill patternType="solid">
        <fgColor rgb="FFFF758F"/>
        <bgColor rgb="FFA365D1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164" fontId="44" fillId="0" borderId="0" applyBorder="0" applyProtection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3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7" fillId="0" borderId="0" xfId="1" applyFont="1" applyBorder="1" applyProtection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2" fillId="0" borderId="0" xfId="2" applyFont="1" applyBorder="1" applyAlignment="1" applyProtection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18" fillId="6" borderId="5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4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 textRotation="90" wrapText="1"/>
    </xf>
    <xf numFmtId="0" fontId="23" fillId="7" borderId="6" xfId="0" applyFont="1" applyFill="1" applyBorder="1" applyAlignment="1">
      <alignment horizontal="center" vertical="center" textRotation="90" wrapText="1"/>
    </xf>
    <xf numFmtId="0" fontId="18" fillId="8" borderId="6" xfId="0" applyFont="1" applyFill="1" applyBorder="1" applyAlignment="1">
      <alignment horizontal="center" vertical="center" textRotation="90" wrapText="1"/>
    </xf>
    <xf numFmtId="0" fontId="18" fillId="9" borderId="6" xfId="0" applyFont="1" applyFill="1" applyBorder="1" applyAlignment="1">
      <alignment horizontal="center" vertical="center" textRotation="90" wrapText="1"/>
    </xf>
    <xf numFmtId="0" fontId="23" fillId="10" borderId="7" xfId="0" applyFont="1" applyFill="1" applyBorder="1" applyAlignment="1">
      <alignment horizontal="center" vertical="center" textRotation="90" wrapText="1"/>
    </xf>
    <xf numFmtId="0" fontId="23" fillId="11" borderId="6" xfId="0" applyFont="1" applyFill="1" applyBorder="1" applyAlignment="1">
      <alignment horizontal="center" vertical="center" textRotation="90" wrapText="1"/>
    </xf>
    <xf numFmtId="0" fontId="23" fillId="12" borderId="7" xfId="0" applyFont="1" applyFill="1" applyBorder="1" applyAlignment="1">
      <alignment horizontal="center" vertical="center" textRotation="90" wrapText="1"/>
    </xf>
    <xf numFmtId="0" fontId="23" fillId="13" borderId="6" xfId="0" applyFont="1" applyFill="1" applyBorder="1" applyAlignment="1">
      <alignment horizontal="center" vertical="center" textRotation="90" wrapText="1"/>
    </xf>
    <xf numFmtId="0" fontId="23" fillId="14" borderId="6" xfId="0" applyFont="1" applyFill="1" applyBorder="1" applyAlignment="1">
      <alignment horizontal="center" vertical="center" textRotation="90" wrapText="1"/>
    </xf>
    <xf numFmtId="3" fontId="20" fillId="0" borderId="0" xfId="0" applyNumberFormat="1" applyFont="1"/>
    <xf numFmtId="2" fontId="20" fillId="0" borderId="0" xfId="0" applyNumberFormat="1" applyFont="1"/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6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3" fontId="28" fillId="0" borderId="13" xfId="0" applyNumberFormat="1" applyFont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2" xfId="0" applyFont="1" applyBorder="1"/>
    <xf numFmtId="2" fontId="4" fillId="5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33" fillId="0" borderId="19" xfId="0" applyNumberFormat="1" applyFont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2" fillId="6" borderId="24" xfId="0" applyNumberFormat="1" applyFont="1" applyFill="1" applyBorder="1" applyAlignment="1">
      <alignment horizontal="center"/>
    </xf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6" borderId="31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2" fillId="0" borderId="15" xfId="0" applyFont="1" applyBorder="1"/>
    <xf numFmtId="0" fontId="2" fillId="0" borderId="33" xfId="0" applyFont="1" applyBorder="1" applyAlignment="1">
      <alignment horizontal="center"/>
    </xf>
    <xf numFmtId="0" fontId="2" fillId="0" borderId="21" xfId="0" applyFont="1" applyBorder="1"/>
    <xf numFmtId="2" fontId="4" fillId="0" borderId="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2" fillId="6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33" fillId="0" borderId="39" xfId="0" applyNumberFormat="1" applyFont="1" applyBorder="1" applyAlignment="1">
      <alignment horizontal="center"/>
    </xf>
    <xf numFmtId="2" fontId="2" fillId="6" borderId="4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2" fontId="33" fillId="0" borderId="3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2" fontId="4" fillId="5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2" fontId="37" fillId="0" borderId="0" xfId="0" applyNumberFormat="1" applyFont="1" applyAlignment="1">
      <alignment horizontal="center"/>
    </xf>
    <xf numFmtId="0" fontId="18" fillId="0" borderId="0" xfId="0" applyFont="1"/>
    <xf numFmtId="3" fontId="18" fillId="0" borderId="7" xfId="0" applyNumberFormat="1" applyFont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2" fontId="38" fillId="2" borderId="11" xfId="0" applyNumberFormat="1" applyFont="1" applyFill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13" fillId="0" borderId="0" xfId="0" applyFont="1" applyAlignment="1">
      <alignment horizontal="center"/>
    </xf>
    <xf numFmtId="3" fontId="40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2" fillId="0" borderId="0" xfId="0" applyFont="1"/>
    <xf numFmtId="0" fontId="18" fillId="15" borderId="7" xfId="0" applyFont="1" applyFill="1" applyBorder="1" applyAlignment="1">
      <alignment horizontal="center" vertical="center" textRotation="90" wrapText="1"/>
    </xf>
    <xf numFmtId="0" fontId="23" fillId="16" borderId="7" xfId="0" applyFont="1" applyFill="1" applyBorder="1" applyAlignment="1">
      <alignment horizontal="center" vertical="center" textRotation="90" wrapText="1"/>
    </xf>
    <xf numFmtId="169" fontId="2" fillId="0" borderId="5" xfId="0" applyNumberFormat="1" applyFont="1" applyBorder="1" applyAlignment="1">
      <alignment horizontal="center"/>
    </xf>
    <xf numFmtId="169" fontId="33" fillId="0" borderId="35" xfId="0" applyNumberFormat="1" applyFont="1" applyBorder="1" applyAlignment="1">
      <alignment horizontal="center"/>
    </xf>
    <xf numFmtId="2" fontId="2" fillId="6" borderId="43" xfId="0" applyNumberFormat="1" applyFont="1" applyFill="1" applyBorder="1" applyAlignment="1">
      <alignment horizontal="center"/>
    </xf>
    <xf numFmtId="0" fontId="2" fillId="0" borderId="0" xfId="0" applyFont="1" applyBorder="1"/>
    <xf numFmtId="2" fontId="4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33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" fontId="2" fillId="0" borderId="16" xfId="0" applyNumberFormat="1" applyFont="1" applyBorder="1" applyAlignment="1">
      <alignment horizontal="center"/>
    </xf>
    <xf numFmtId="169" fontId="33" fillId="0" borderId="2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169" fontId="38" fillId="2" borderId="11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45" fillId="0" borderId="0" xfId="0" applyFont="1"/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17" borderId="6" xfId="0" applyFont="1" applyFill="1" applyBorder="1" applyAlignment="1">
      <alignment horizontal="center" vertical="center" textRotation="90" wrapText="1"/>
    </xf>
    <xf numFmtId="0" fontId="23" fillId="18" borderId="6" xfId="0" applyFont="1" applyFill="1" applyBorder="1" applyAlignment="1">
      <alignment horizontal="center" vertical="center" textRotation="90" wrapText="1"/>
    </xf>
    <xf numFmtId="0" fontId="18" fillId="19" borderId="6" xfId="0" applyFont="1" applyFill="1" applyBorder="1" applyAlignment="1">
      <alignment horizontal="center" vertical="center" textRotation="90" wrapText="1"/>
    </xf>
    <xf numFmtId="0" fontId="23" fillId="20" borderId="6" xfId="0" applyFont="1" applyFill="1" applyBorder="1" applyAlignment="1">
      <alignment horizontal="center" vertical="center" textRotation="90" wrapText="1"/>
    </xf>
    <xf numFmtId="0" fontId="18" fillId="21" borderId="7" xfId="0" applyFont="1" applyFill="1" applyBorder="1" applyAlignment="1">
      <alignment horizontal="center" vertical="center" textRotation="90" wrapText="1"/>
    </xf>
    <xf numFmtId="0" fontId="23" fillId="22" borderId="7" xfId="0" applyFont="1" applyFill="1" applyBorder="1" applyAlignment="1">
      <alignment horizontal="center" vertical="center" textRotation="90" wrapText="1"/>
    </xf>
    <xf numFmtId="0" fontId="23" fillId="23" borderId="6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46" fillId="0" borderId="23" xfId="0" applyNumberFormat="1" applyFont="1" applyBorder="1" applyAlignment="1">
      <alignment horizontal="center"/>
    </xf>
    <xf numFmtId="2" fontId="6" fillId="0" borderId="0" xfId="0" applyNumberFormat="1" applyFont="1"/>
    <xf numFmtId="2" fontId="6" fillId="6" borderId="24" xfId="0" applyNumberFormat="1" applyFont="1" applyFill="1" applyBorder="1" applyAlignment="1">
      <alignment horizontal="center"/>
    </xf>
    <xf numFmtId="0" fontId="47" fillId="0" borderId="0" xfId="0" applyFont="1"/>
    <xf numFmtId="0" fontId="34" fillId="0" borderId="4" xfId="0" applyFont="1" applyBorder="1" applyAlignment="1">
      <alignment horizontal="left" wrapText="1"/>
    </xf>
    <xf numFmtId="0" fontId="35" fillId="0" borderId="4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6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4" fillId="0" borderId="4" xfId="0" applyFont="1" applyBorder="1"/>
    <xf numFmtId="0" fontId="31" fillId="0" borderId="4" xfId="0" applyFont="1" applyBorder="1" applyAlignment="1">
      <alignment horizontal="center"/>
    </xf>
    <xf numFmtId="2" fontId="36" fillId="0" borderId="4" xfId="0" applyNumberFormat="1" applyFont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0" fontId="0" fillId="0" borderId="0" xfId="0" applyNumberFormat="1"/>
    <xf numFmtId="4" fontId="4" fillId="24" borderId="14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66" fontId="13" fillId="5" borderId="0" xfId="0" applyNumberFormat="1" applyFont="1" applyFill="1" applyAlignment="1">
      <alignment horizontal="left"/>
    </xf>
    <xf numFmtId="0" fontId="18" fillId="26" borderId="6" xfId="0" applyFont="1" applyFill="1" applyBorder="1" applyAlignment="1">
      <alignment horizontal="center" vertical="center" textRotation="90" wrapText="1"/>
    </xf>
    <xf numFmtId="0" fontId="18" fillId="27" borderId="6" xfId="0" applyFont="1" applyFill="1" applyBorder="1" applyAlignment="1">
      <alignment horizontal="center" vertical="center" textRotation="90" wrapText="1"/>
    </xf>
    <xf numFmtId="0" fontId="23" fillId="28" borderId="6" xfId="0" applyFont="1" applyFill="1" applyBorder="1" applyAlignment="1">
      <alignment horizontal="center" vertical="center" textRotation="90" wrapText="1"/>
    </xf>
    <xf numFmtId="0" fontId="18" fillId="29" borderId="7" xfId="0" applyFont="1" applyFill="1" applyBorder="1" applyAlignment="1">
      <alignment horizontal="center" vertical="center" textRotation="90" wrapText="1"/>
    </xf>
    <xf numFmtId="165" fontId="2" fillId="0" borderId="0" xfId="0" applyNumberFormat="1" applyFont="1" applyBorder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20" fillId="0" borderId="0" xfId="0" applyFont="1"/>
    <xf numFmtId="0" fontId="11" fillId="0" borderId="0" xfId="0" applyFont="1"/>
    <xf numFmtId="0" fontId="49" fillId="25" borderId="15" xfId="0" applyFont="1" applyFill="1" applyBorder="1" applyAlignment="1">
      <alignment horizontal="center" vertical="center" textRotation="90"/>
    </xf>
    <xf numFmtId="0" fontId="50" fillId="25" borderId="21" xfId="0" applyFont="1" applyFill="1" applyBorder="1" applyAlignment="1">
      <alignment horizontal="center" vertical="center" textRotation="90"/>
    </xf>
    <xf numFmtId="0" fontId="50" fillId="25" borderId="25" xfId="0" applyFont="1" applyFill="1" applyBorder="1" applyAlignment="1">
      <alignment horizontal="center" vertical="center" textRotation="90"/>
    </xf>
    <xf numFmtId="0" fontId="12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left"/>
    </xf>
    <xf numFmtId="166" fontId="13" fillId="5" borderId="0" xfId="0" applyNumberFormat="1" applyFont="1" applyFill="1" applyAlignment="1">
      <alignment horizontal="left"/>
    </xf>
    <xf numFmtId="0" fontId="18" fillId="6" borderId="3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top" wrapText="1"/>
    </xf>
    <xf numFmtId="0" fontId="15" fillId="0" borderId="0" xfId="0" applyFont="1" applyBorder="1"/>
    <xf numFmtId="0" fontId="11" fillId="0" borderId="0" xfId="0" applyFont="1" applyBorder="1"/>
    <xf numFmtId="0" fontId="12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/>
    </xf>
    <xf numFmtId="166" fontId="13" fillId="5" borderId="0" xfId="0" applyNumberFormat="1" applyFont="1" applyFill="1" applyBorder="1" applyAlignment="1">
      <alignment horizontal="left"/>
    </xf>
    <xf numFmtId="0" fontId="14" fillId="0" borderId="7" xfId="0" applyFont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21" xfId="0" applyFont="1" applyFill="1" applyBorder="1"/>
    <xf numFmtId="0" fontId="2" fillId="0" borderId="25" xfId="0" applyFont="1" applyFill="1" applyBorder="1"/>
    <xf numFmtId="0" fontId="34" fillId="0" borderId="4" xfId="0" applyFont="1" applyFill="1" applyBorder="1"/>
    <xf numFmtId="0" fontId="34" fillId="0" borderId="0" xfId="0" applyFont="1" applyFill="1"/>
  </cellXfs>
  <cellStyles count="3">
    <cellStyle name="Čárka 2" xfId="2" xr:uid="{00000000-0005-0000-0000-000007000000}"/>
    <cellStyle name="Hypertextový odkaz 2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2BD22B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DB5B9B"/>
      <rgbColor rgb="FFB2B2B2"/>
      <rgbColor rgb="FFD22B48"/>
      <rgbColor rgb="FFF2F2F2"/>
      <rgbColor rgb="FFDAE3F3"/>
      <rgbColor rgb="FF660066"/>
      <rgbColor rgb="FFED7D31"/>
      <rgbColor rgb="FF0563C1"/>
      <rgbColor rgb="FFCCCCCC"/>
      <rgbColor rgb="FF000080"/>
      <rgbColor rgb="FFFF00FF"/>
      <rgbColor rgb="FFBCFF00"/>
      <rgbColor rgb="FF00FFFF"/>
      <rgbColor rgb="FF800080"/>
      <rgbColor rgb="FF800000"/>
      <rgbColor rgb="FF008080"/>
      <rgbColor rgb="FF0000FF"/>
      <rgbColor rgb="FF02E0FE"/>
      <rgbColor rgb="FFEEEEEE"/>
      <rgbColor rgb="FFE7E6E6"/>
      <rgbColor rgb="FFDDDDDD"/>
      <rgbColor rgb="FF99CCFF"/>
      <rgbColor rgb="FFFA7AE8"/>
      <rgbColor rgb="FFFE76F1"/>
      <rgbColor rgb="FFD9D9D9"/>
      <rgbColor rgb="FF3366FF"/>
      <rgbColor rgb="FF33CCCC"/>
      <rgbColor rgb="FF99CC00"/>
      <rgbColor rgb="FFFFC000"/>
      <rgbColor rgb="FFFFB001"/>
      <rgbColor rgb="FFFF7F00"/>
      <rgbColor rgb="FFA365D1"/>
      <rgbColor rgb="FFA5A5A5"/>
      <rgbColor rgb="FF003366"/>
      <rgbColor rgb="FF2993D5"/>
      <rgbColor rgb="FF003300"/>
      <rgbColor rgb="FF333300"/>
      <rgbColor rgb="FF993300"/>
      <rgbColor rgb="FFC86138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87225</xdr:colOff>
      <xdr:row>8</xdr:row>
      <xdr:rowOff>77464</xdr:rowOff>
    </xdr:from>
    <xdr:to>
      <xdr:col>2</xdr:col>
      <xdr:colOff>217545</xdr:colOff>
      <xdr:row>9</xdr:row>
      <xdr:rowOff>46063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A954326-50F3-4DF6-A597-0E1ECDC4DE47}"/>
            </a:ext>
          </a:extLst>
        </xdr:cNvPr>
        <xdr:cNvSpPr/>
      </xdr:nvSpPr>
      <xdr:spPr>
        <a:xfrm>
          <a:off x="3119985" y="2767324"/>
          <a:ext cx="130320" cy="275576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51926</xdr:colOff>
      <xdr:row>24</xdr:row>
      <xdr:rowOff>16576</xdr:rowOff>
    </xdr:from>
    <xdr:to>
      <xdr:col>31</xdr:col>
      <xdr:colOff>15927</xdr:colOff>
      <xdr:row>27</xdr:row>
      <xdr:rowOff>189839</xdr:rowOff>
    </xdr:to>
    <xdr:pic>
      <xdr:nvPicPr>
        <xdr:cNvPr id="3" name="Obrázek 8">
          <a:extLst>
            <a:ext uri="{FF2B5EF4-FFF2-40B4-BE49-F238E27FC236}">
              <a16:creationId xmlns:a16="http://schemas.microsoft.com/office/drawing/2014/main" id="{0B7E2E45-A011-4182-8D06-6FC21D0001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181186" y="5944936"/>
          <a:ext cx="1167960" cy="7676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61855</xdr:colOff>
      <xdr:row>62</xdr:row>
      <xdr:rowOff>25577</xdr:rowOff>
    </xdr:from>
    <xdr:to>
      <xdr:col>31</xdr:col>
      <xdr:colOff>23901</xdr:colOff>
      <xdr:row>66</xdr:row>
      <xdr:rowOff>38433</xdr:rowOff>
    </xdr:to>
    <xdr:pic>
      <xdr:nvPicPr>
        <xdr:cNvPr id="5" name="Obrázek 2">
          <a:extLst>
            <a:ext uri="{FF2B5EF4-FFF2-40B4-BE49-F238E27FC236}">
              <a16:creationId xmlns:a16="http://schemas.microsoft.com/office/drawing/2014/main" id="{5D90E88F-B2C0-44C0-9AD0-1B2155223716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3191115" y="13840637"/>
          <a:ext cx="1166005" cy="805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57686</xdr:colOff>
      <xdr:row>47</xdr:row>
      <xdr:rowOff>12617</xdr:rowOff>
    </xdr:from>
    <xdr:to>
      <xdr:col>31</xdr:col>
      <xdr:colOff>12327</xdr:colOff>
      <xdr:row>50</xdr:row>
      <xdr:rowOff>197656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0CEA51E-D7A6-4915-A9E9-915857EDC31B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3186946" y="10558697"/>
          <a:ext cx="1158600" cy="77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51291</xdr:colOff>
      <xdr:row>36</xdr:row>
      <xdr:rowOff>6360</xdr:rowOff>
    </xdr:from>
    <xdr:to>
      <xdr:col>30</xdr:col>
      <xdr:colOff>572932</xdr:colOff>
      <xdr:row>40</xdr:row>
      <xdr:rowOff>19218</xdr:rowOff>
    </xdr:to>
    <xdr:pic>
      <xdr:nvPicPr>
        <xdr:cNvPr id="7" name="Obrázek 7">
          <a:extLst>
            <a:ext uri="{FF2B5EF4-FFF2-40B4-BE49-F238E27FC236}">
              <a16:creationId xmlns:a16="http://schemas.microsoft.com/office/drawing/2014/main" id="{B71CAF33-74E4-4D66-8584-765616624BFD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3180551" y="8342640"/>
          <a:ext cx="1123620" cy="8053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240923</xdr:colOff>
      <xdr:row>20</xdr:row>
      <xdr:rowOff>136378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9E1BFDFE-F1FC-4988-BD9F-DCAB2A4721E9}"/>
            </a:ext>
          </a:extLst>
        </xdr:cNvPr>
        <xdr:cNvSpPr/>
      </xdr:nvSpPr>
      <xdr:spPr>
        <a:xfrm>
          <a:off x="0" y="0"/>
          <a:ext cx="7250234" cy="557052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45825</xdr:colOff>
      <xdr:row>8</xdr:row>
      <xdr:rowOff>73504</xdr:rowOff>
    </xdr:from>
    <xdr:to>
      <xdr:col>15</xdr:col>
      <xdr:colOff>176145</xdr:colOff>
      <xdr:row>9</xdr:row>
      <xdr:rowOff>43384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B1D0196-4365-4B4E-961D-46573A685012}"/>
            </a:ext>
          </a:extLst>
        </xdr:cNvPr>
        <xdr:cNvSpPr/>
      </xdr:nvSpPr>
      <xdr:spPr>
        <a:xfrm>
          <a:off x="5494125" y="276336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63825</xdr:colOff>
      <xdr:row>8</xdr:row>
      <xdr:rowOff>73504</xdr:rowOff>
    </xdr:from>
    <xdr:to>
      <xdr:col>12</xdr:col>
      <xdr:colOff>194145</xdr:colOff>
      <xdr:row>9</xdr:row>
      <xdr:rowOff>43384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B6A78EEC-EB45-4190-A9A1-357BE8133465}"/>
            </a:ext>
          </a:extLst>
        </xdr:cNvPr>
        <xdr:cNvSpPr/>
      </xdr:nvSpPr>
      <xdr:spPr>
        <a:xfrm>
          <a:off x="4993965" y="276336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46545</xdr:colOff>
      <xdr:row>8</xdr:row>
      <xdr:rowOff>73504</xdr:rowOff>
    </xdr:from>
    <xdr:to>
      <xdr:col>14</xdr:col>
      <xdr:colOff>176865</xdr:colOff>
      <xdr:row>9</xdr:row>
      <xdr:rowOff>43384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B00C56BB-BCD2-49CD-9361-2F0D0A1B507A}"/>
            </a:ext>
          </a:extLst>
        </xdr:cNvPr>
        <xdr:cNvSpPr/>
      </xdr:nvSpPr>
      <xdr:spPr>
        <a:xfrm>
          <a:off x="5235765" y="276336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56985</xdr:colOff>
      <xdr:row>8</xdr:row>
      <xdr:rowOff>72424</xdr:rowOff>
    </xdr:from>
    <xdr:to>
      <xdr:col>9</xdr:col>
      <xdr:colOff>187305</xdr:colOff>
      <xdr:row>9</xdr:row>
      <xdr:rowOff>42304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4909B276-3B1E-4E77-AAEC-F93053F855C2}"/>
            </a:ext>
          </a:extLst>
        </xdr:cNvPr>
        <xdr:cNvSpPr/>
      </xdr:nvSpPr>
      <xdr:spPr>
        <a:xfrm>
          <a:off x="4468965" y="276228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48705</xdr:colOff>
      <xdr:row>8</xdr:row>
      <xdr:rowOff>80704</xdr:rowOff>
    </xdr:from>
    <xdr:to>
      <xdr:col>3</xdr:col>
      <xdr:colOff>179025</xdr:colOff>
      <xdr:row>9</xdr:row>
      <xdr:rowOff>49303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AC2CE3C7-7420-47A4-B591-854B2CC99A2F}"/>
            </a:ext>
          </a:extLst>
        </xdr:cNvPr>
        <xdr:cNvSpPr/>
      </xdr:nvSpPr>
      <xdr:spPr>
        <a:xfrm>
          <a:off x="3424365" y="2770564"/>
          <a:ext cx="130320" cy="275576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50943</xdr:colOff>
      <xdr:row>20</xdr:row>
      <xdr:rowOff>137098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2896FB6-664D-4FC2-AC0C-C7634894BDFF}"/>
            </a:ext>
          </a:extLst>
        </xdr:cNvPr>
        <xdr:cNvSpPr/>
      </xdr:nvSpPr>
      <xdr:spPr>
        <a:xfrm>
          <a:off x="0" y="0"/>
          <a:ext cx="6276483" cy="5571247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2</xdr:row>
      <xdr:rowOff>20520</xdr:rowOff>
    </xdr:from>
    <xdr:to>
      <xdr:col>20</xdr:col>
      <xdr:colOff>232392</xdr:colOff>
      <xdr:row>35</xdr:row>
      <xdr:rowOff>86796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79C4D23B-AD9B-4BB4-8361-0B39BF9B0AE8}"/>
            </a:ext>
          </a:extLst>
        </xdr:cNvPr>
        <xdr:cNvSpPr/>
      </xdr:nvSpPr>
      <xdr:spPr>
        <a:xfrm>
          <a:off x="0" y="424380"/>
          <a:ext cx="8554521" cy="8064011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103219</xdr:colOff>
      <xdr:row>8</xdr:row>
      <xdr:rowOff>61536</xdr:rowOff>
    </xdr:from>
    <xdr:to>
      <xdr:col>5</xdr:col>
      <xdr:colOff>233539</xdr:colOff>
      <xdr:row>9</xdr:row>
      <xdr:rowOff>31416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F5E50766-9A45-42CC-AC67-1B8D9B197C4F}"/>
            </a:ext>
          </a:extLst>
        </xdr:cNvPr>
        <xdr:cNvSpPr/>
      </xdr:nvSpPr>
      <xdr:spPr>
        <a:xfrm>
          <a:off x="4011190" y="3055107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58785</xdr:colOff>
      <xdr:row>8</xdr:row>
      <xdr:rowOff>80704</xdr:rowOff>
    </xdr:from>
    <xdr:to>
      <xdr:col>7</xdr:col>
      <xdr:colOff>189105</xdr:colOff>
      <xdr:row>9</xdr:row>
      <xdr:rowOff>49303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908B15D-37EF-455C-BB86-42B85C221321}"/>
            </a:ext>
          </a:extLst>
        </xdr:cNvPr>
        <xdr:cNvSpPr/>
      </xdr:nvSpPr>
      <xdr:spPr>
        <a:xfrm>
          <a:off x="4211685" y="2770564"/>
          <a:ext cx="130320" cy="275576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50400</xdr:colOff>
      <xdr:row>10</xdr:row>
      <xdr:rowOff>6960</xdr:rowOff>
    </xdr:from>
    <xdr:to>
      <xdr:col>30</xdr:col>
      <xdr:colOff>527761</xdr:colOff>
      <xdr:row>13</xdr:row>
      <xdr:rowOff>105459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7F4ABB88-D07A-45E1-963A-3173E439F237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13179660" y="3245460"/>
          <a:ext cx="1079340" cy="6776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46545</xdr:colOff>
      <xdr:row>8</xdr:row>
      <xdr:rowOff>73504</xdr:rowOff>
    </xdr:from>
    <xdr:to>
      <xdr:col>16</xdr:col>
      <xdr:colOff>176865</xdr:colOff>
      <xdr:row>9</xdr:row>
      <xdr:rowOff>43384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F0D53B7E-4C16-4187-8B19-75CA056A187B}"/>
            </a:ext>
          </a:extLst>
        </xdr:cNvPr>
        <xdr:cNvSpPr/>
      </xdr:nvSpPr>
      <xdr:spPr>
        <a:xfrm>
          <a:off x="5753925" y="276336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58785</xdr:colOff>
      <xdr:row>8</xdr:row>
      <xdr:rowOff>73504</xdr:rowOff>
    </xdr:from>
    <xdr:to>
      <xdr:col>11</xdr:col>
      <xdr:colOff>189105</xdr:colOff>
      <xdr:row>9</xdr:row>
      <xdr:rowOff>43384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71902F61-8393-41F0-9EE5-5E9BA938E867}"/>
            </a:ext>
          </a:extLst>
        </xdr:cNvPr>
        <xdr:cNvSpPr/>
      </xdr:nvSpPr>
      <xdr:spPr>
        <a:xfrm>
          <a:off x="4729845" y="2763364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43920</xdr:colOff>
      <xdr:row>121</xdr:row>
      <xdr:rowOff>130680</xdr:rowOff>
    </xdr:from>
    <xdr:to>
      <xdr:col>30</xdr:col>
      <xdr:colOff>597961</xdr:colOff>
      <xdr:row>125</xdr:row>
      <xdr:rowOff>125638</xdr:rowOff>
    </xdr:to>
    <xdr:pic>
      <xdr:nvPicPr>
        <xdr:cNvPr id="21" name="Obrázek 24">
          <a:extLst>
            <a:ext uri="{FF2B5EF4-FFF2-40B4-BE49-F238E27FC236}">
              <a16:creationId xmlns:a16="http://schemas.microsoft.com/office/drawing/2014/main" id="{84460FCA-7E9B-4382-A02D-8B6526F56CB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13173180" y="25718640"/>
          <a:ext cx="1156020" cy="78743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45825</xdr:colOff>
      <xdr:row>8</xdr:row>
      <xdr:rowOff>74224</xdr:rowOff>
    </xdr:from>
    <xdr:to>
      <xdr:col>17</xdr:col>
      <xdr:colOff>176145</xdr:colOff>
      <xdr:row>9</xdr:row>
      <xdr:rowOff>44104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E9C6B9EE-1EE2-469C-B0A3-D465E4F94CE0}"/>
            </a:ext>
          </a:extLst>
        </xdr:cNvPr>
        <xdr:cNvSpPr/>
      </xdr:nvSpPr>
      <xdr:spPr>
        <a:xfrm>
          <a:off x="6012285" y="2764084"/>
          <a:ext cx="130320" cy="276857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29</xdr:col>
      <xdr:colOff>55166</xdr:colOff>
      <xdr:row>127</xdr:row>
      <xdr:rowOff>177378</xdr:rowOff>
    </xdr:from>
    <xdr:to>
      <xdr:col>30</xdr:col>
      <xdr:colOff>588926</xdr:colOff>
      <xdr:row>133</xdr:row>
      <xdr:rowOff>23092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75EE4-306A-4B7A-9B02-975069C2116E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3226880" y="26847378"/>
          <a:ext cx="1132474" cy="1054029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79501</xdr:colOff>
      <xdr:row>8</xdr:row>
      <xdr:rowOff>78512</xdr:rowOff>
    </xdr:from>
    <xdr:to>
      <xdr:col>4</xdr:col>
      <xdr:colOff>211101</xdr:colOff>
      <xdr:row>9</xdr:row>
      <xdr:rowOff>51594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DA1E96C-F491-45A0-B191-C0785ECA6FFD}"/>
            </a:ext>
          </a:extLst>
        </xdr:cNvPr>
        <xdr:cNvSpPr/>
      </xdr:nvSpPr>
      <xdr:spPr>
        <a:xfrm>
          <a:off x="3726215" y="3115626"/>
          <a:ext cx="131600" cy="277882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456A7471-592D-4FF1-BCB3-1C9F7ACC6A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C913F3F4-D957-40FF-90CB-6CD76E0D21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4A156A57-3E0A-4FC3-A285-56277BAC24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D9C440C5-9912-4E7A-BEBA-CA1693C0EB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C136A50C-DCA2-4FEF-AAEB-B61F07CB64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3B72A9C-FB13-4197-8B13-A8541EC776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949CEDD2-91B1-4739-9492-6DE1329405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3B60983-EFF3-4D9C-B649-0CA44C2F1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E88B61C-30C7-49D8-9F7D-E8F5EF7DB1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754E55E-5C13-47C5-99A6-DEA75855C7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27D56AE2-BCEF-49F8-A1FD-E1D10CC04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8460B24-AE6F-4106-ACE9-F6B42CD401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E7D343DF-796C-4AF0-A5E7-260F9A7B90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175260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108426C7-FFE7-448D-9A97-E6EC77C654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167640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800F73AE-CFD7-4A9C-A0D0-B7245034AA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790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381000</xdr:colOff>
      <xdr:row>33</xdr:row>
      <xdr:rowOff>167640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C23018F3-1E1E-4F62-97B4-4FB140FC06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58100" cy="78790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29</xdr:col>
      <xdr:colOff>50164</xdr:colOff>
      <xdr:row>107</xdr:row>
      <xdr:rowOff>39085</xdr:rowOff>
    </xdr:from>
    <xdr:to>
      <xdr:col>31</xdr:col>
      <xdr:colOff>97972</xdr:colOff>
      <xdr:row>111</xdr:row>
      <xdr:rowOff>146742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A0125783-1847-400C-BF23-363CC5C36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221878" y="22724914"/>
          <a:ext cx="1245236" cy="891428"/>
        </a:xfrm>
        <a:prstGeom prst="rect">
          <a:avLst/>
        </a:prstGeom>
      </xdr:spPr>
    </xdr:pic>
    <xdr:clientData/>
  </xdr:twoCellAnchor>
  <xdr:twoCellAnchor editAs="oneCell">
    <xdr:from>
      <xdr:col>29</xdr:col>
      <xdr:colOff>43543</xdr:colOff>
      <xdr:row>131</xdr:row>
      <xdr:rowOff>10886</xdr:rowOff>
    </xdr:from>
    <xdr:to>
      <xdr:col>31</xdr:col>
      <xdr:colOff>15838</xdr:colOff>
      <xdr:row>134</xdr:row>
      <xdr:rowOff>227708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4633F6DC-B668-4A90-9DA3-2A049AA6F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215257" y="28117800"/>
          <a:ext cx="1169723" cy="804650"/>
        </a:xfrm>
        <a:prstGeom prst="rect">
          <a:avLst/>
        </a:prstGeom>
      </xdr:spPr>
    </xdr:pic>
    <xdr:clientData/>
  </xdr:twoCellAnchor>
  <xdr:twoCellAnchor editAs="oneCell">
    <xdr:from>
      <xdr:col>29</xdr:col>
      <xdr:colOff>54427</xdr:colOff>
      <xdr:row>134</xdr:row>
      <xdr:rowOff>76201</xdr:rowOff>
    </xdr:from>
    <xdr:to>
      <xdr:col>31</xdr:col>
      <xdr:colOff>43545</xdr:colOff>
      <xdr:row>140</xdr:row>
      <xdr:rowOff>21775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44DF8CD9-F023-4075-8FCC-2B81BE9BC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6141" y="28966887"/>
          <a:ext cx="1186546" cy="1186546"/>
        </a:xfrm>
        <a:prstGeom prst="rect">
          <a:avLst/>
        </a:prstGeom>
      </xdr:spPr>
    </xdr:pic>
    <xdr:clientData/>
  </xdr:twoCellAnchor>
  <xdr:twoCellAnchor editAs="oneCell">
    <xdr:from>
      <xdr:col>29</xdr:col>
      <xdr:colOff>54425</xdr:colOff>
      <xdr:row>115</xdr:row>
      <xdr:rowOff>76199</xdr:rowOff>
    </xdr:from>
    <xdr:to>
      <xdr:col>31</xdr:col>
      <xdr:colOff>65312</xdr:colOff>
      <xdr:row>121</xdr:row>
      <xdr:rowOff>43543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D5F4EB03-1A9F-4F99-B7E0-4307FDF38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6139" y="24329570"/>
          <a:ext cx="1208315" cy="1208315"/>
        </a:xfrm>
        <a:prstGeom prst="rect">
          <a:avLst/>
        </a:prstGeom>
      </xdr:spPr>
    </xdr:pic>
    <xdr:clientData/>
  </xdr:twoCellAnchor>
  <xdr:twoCellAnchor editAs="oneCell">
    <xdr:from>
      <xdr:col>6</xdr:col>
      <xdr:colOff>70561</xdr:colOff>
      <xdr:row>8</xdr:row>
      <xdr:rowOff>72421</xdr:rowOff>
    </xdr:from>
    <xdr:to>
      <xdr:col>6</xdr:col>
      <xdr:colOff>200881</xdr:colOff>
      <xdr:row>9</xdr:row>
      <xdr:rowOff>42301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18DAE2FA-BB41-4DA3-9DD3-BC84D96015C7}"/>
            </a:ext>
          </a:extLst>
        </xdr:cNvPr>
        <xdr:cNvSpPr/>
      </xdr:nvSpPr>
      <xdr:spPr>
        <a:xfrm>
          <a:off x="4239790" y="3065992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70562</xdr:colOff>
      <xdr:row>8</xdr:row>
      <xdr:rowOff>72422</xdr:rowOff>
    </xdr:from>
    <xdr:to>
      <xdr:col>8</xdr:col>
      <xdr:colOff>200882</xdr:colOff>
      <xdr:row>9</xdr:row>
      <xdr:rowOff>42302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6FF2A89F-FCF9-4765-93FE-72F37A235BD7}"/>
            </a:ext>
          </a:extLst>
        </xdr:cNvPr>
        <xdr:cNvSpPr/>
      </xdr:nvSpPr>
      <xdr:spPr>
        <a:xfrm>
          <a:off x="4762305" y="3065993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59676</xdr:colOff>
      <xdr:row>8</xdr:row>
      <xdr:rowOff>72422</xdr:rowOff>
    </xdr:from>
    <xdr:to>
      <xdr:col>10</xdr:col>
      <xdr:colOff>189996</xdr:colOff>
      <xdr:row>9</xdr:row>
      <xdr:rowOff>42302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B8AB4F8D-405A-4E68-BB1D-366D0D529E23}"/>
            </a:ext>
          </a:extLst>
        </xdr:cNvPr>
        <xdr:cNvSpPr/>
      </xdr:nvSpPr>
      <xdr:spPr>
        <a:xfrm>
          <a:off x="5273933" y="3065993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59675</xdr:colOff>
      <xdr:row>8</xdr:row>
      <xdr:rowOff>72422</xdr:rowOff>
    </xdr:from>
    <xdr:to>
      <xdr:col>13</xdr:col>
      <xdr:colOff>189995</xdr:colOff>
      <xdr:row>9</xdr:row>
      <xdr:rowOff>42302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37356A0C-D610-45A3-8B18-E3A900253713}"/>
            </a:ext>
          </a:extLst>
        </xdr:cNvPr>
        <xdr:cNvSpPr/>
      </xdr:nvSpPr>
      <xdr:spPr>
        <a:xfrm>
          <a:off x="6057704" y="3065993"/>
          <a:ext cx="130320" cy="27468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7200</xdr:colOff>
      <xdr:row>13</xdr:row>
      <xdr:rowOff>99000</xdr:rowOff>
    </xdr:from>
    <xdr:to>
      <xdr:col>23</xdr:col>
      <xdr:colOff>325800</xdr:colOff>
      <xdr:row>16</xdr:row>
      <xdr:rowOff>164160</xdr:rowOff>
    </xdr:to>
    <xdr:pic>
      <xdr:nvPicPr>
        <xdr:cNvPr id="23" name="Obrázek 3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80960" y="4257360"/>
          <a:ext cx="938880" cy="667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108000</xdr:colOff>
      <xdr:row>7</xdr:row>
      <xdr:rowOff>729720</xdr:rowOff>
    </xdr:from>
    <xdr:to>
      <xdr:col>23</xdr:col>
      <xdr:colOff>635400</xdr:colOff>
      <xdr:row>13</xdr:row>
      <xdr:rowOff>163440</xdr:rowOff>
    </xdr:to>
    <xdr:pic>
      <xdr:nvPicPr>
        <xdr:cNvPr id="24" name="Obrázek 2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081760" y="3196440"/>
          <a:ext cx="1147680" cy="1125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</xdr:row>
      <xdr:rowOff>3240</xdr:rowOff>
    </xdr:from>
    <xdr:to>
      <xdr:col>14</xdr:col>
      <xdr:colOff>360360</xdr:colOff>
      <xdr:row>33</xdr:row>
      <xdr:rowOff>65880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0" y="412560"/>
          <a:ext cx="8581680" cy="8259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104400</xdr:colOff>
      <xdr:row>7</xdr:row>
      <xdr:rowOff>522720</xdr:rowOff>
    </xdr:from>
    <xdr:to>
      <xdr:col>4</xdr:col>
      <xdr:colOff>232920</xdr:colOff>
      <xdr:row>8</xdr:row>
      <xdr:rowOff>33840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45920" y="2989440"/>
          <a:ext cx="12852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73440</xdr:colOff>
      <xdr:row>7</xdr:row>
      <xdr:rowOff>541800</xdr:rowOff>
    </xdr:from>
    <xdr:to>
      <xdr:col>8</xdr:col>
      <xdr:colOff>203040</xdr:colOff>
      <xdr:row>8</xdr:row>
      <xdr:rowOff>52920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5567400" y="30085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85320</xdr:colOff>
      <xdr:row>7</xdr:row>
      <xdr:rowOff>541800</xdr:rowOff>
    </xdr:from>
    <xdr:to>
      <xdr:col>6</xdr:col>
      <xdr:colOff>214920</xdr:colOff>
      <xdr:row>8</xdr:row>
      <xdr:rowOff>52920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952880" y="30085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64080</xdr:colOff>
      <xdr:row>7</xdr:row>
      <xdr:rowOff>541800</xdr:rowOff>
    </xdr:from>
    <xdr:to>
      <xdr:col>7</xdr:col>
      <xdr:colOff>193680</xdr:colOff>
      <xdr:row>8</xdr:row>
      <xdr:rowOff>52920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5244840" y="30085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84960</xdr:colOff>
      <xdr:row>7</xdr:row>
      <xdr:rowOff>540000</xdr:rowOff>
    </xdr:from>
    <xdr:to>
      <xdr:col>5</xdr:col>
      <xdr:colOff>214560</xdr:colOff>
      <xdr:row>8</xdr:row>
      <xdr:rowOff>51120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639680" y="30067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114480</xdr:colOff>
      <xdr:row>7</xdr:row>
      <xdr:rowOff>536760</xdr:rowOff>
    </xdr:from>
    <xdr:to>
      <xdr:col>2</xdr:col>
      <xdr:colOff>244080</xdr:colOff>
      <xdr:row>8</xdr:row>
      <xdr:rowOff>47880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698280" y="300348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763560</xdr:colOff>
      <xdr:row>21</xdr:row>
      <xdr:rowOff>97920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0" y="0"/>
          <a:ext cx="7275960" cy="5879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173880</xdr:colOff>
      <xdr:row>21</xdr:row>
      <xdr:rowOff>98640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0" y="0"/>
          <a:ext cx="6293880" cy="58802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90000</xdr:colOff>
      <xdr:row>7</xdr:row>
      <xdr:rowOff>540000</xdr:rowOff>
    </xdr:from>
    <xdr:to>
      <xdr:col>3</xdr:col>
      <xdr:colOff>219600</xdr:colOff>
      <xdr:row>8</xdr:row>
      <xdr:rowOff>51120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4018680" y="30067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72000</xdr:colOff>
      <xdr:row>7</xdr:row>
      <xdr:rowOff>533520</xdr:rowOff>
    </xdr:from>
    <xdr:to>
      <xdr:col>10</xdr:col>
      <xdr:colOff>201600</xdr:colOff>
      <xdr:row>8</xdr:row>
      <xdr:rowOff>44640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6192000" y="300024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9</xdr:col>
      <xdr:colOff>73080</xdr:colOff>
      <xdr:row>7</xdr:row>
      <xdr:rowOff>532800</xdr:rowOff>
    </xdr:from>
    <xdr:to>
      <xdr:col>9</xdr:col>
      <xdr:colOff>202680</xdr:colOff>
      <xdr:row>8</xdr:row>
      <xdr:rowOff>43920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5879880" y="2999520"/>
          <a:ext cx="129600" cy="273240"/>
        </a:xfrm>
        <a:custGeom>
          <a:avLst/>
          <a:gdLst/>
          <a:ahLst/>
          <a:cxnLst/>
          <a:rect l="l" t="t" r="r" b="b"/>
          <a:pathLst>
            <a:path w="371" h="779">
              <a:moveTo>
                <a:pt x="36" y="0"/>
              </a:moveTo>
              <a:lnTo>
                <a:pt x="36" y="0"/>
              </a:lnTo>
              <a:lnTo>
                <a:pt x="0" y="0"/>
              </a:lnTo>
              <a:lnTo>
                <a:pt x="185" y="778"/>
              </a:lnTo>
              <a:lnTo>
                <a:pt x="370" y="0"/>
              </a:lnTo>
              <a:lnTo>
                <a:pt x="334" y="0"/>
              </a:lnTo>
              <a:lnTo>
                <a:pt x="334" y="0"/>
              </a:lnTo>
              <a:lnTo>
                <a:pt x="36" y="0"/>
              </a:lnTo>
            </a:path>
          </a:pathLst>
        </a:custGeom>
        <a:solidFill>
          <a:srgbClr val="FF0000"/>
        </a:solidFill>
        <a:ln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23</xdr:col>
      <xdr:colOff>284760</xdr:colOff>
      <xdr:row>14</xdr:row>
      <xdr:rowOff>80280</xdr:rowOff>
    </xdr:from>
    <xdr:to>
      <xdr:col>23</xdr:col>
      <xdr:colOff>670680</xdr:colOff>
      <xdr:row>15</xdr:row>
      <xdr:rowOff>221760</xdr:rowOff>
    </xdr:to>
    <xdr:pic>
      <xdr:nvPicPr>
        <xdr:cNvPr id="37" name="Obrázek 3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4878800" y="4437000"/>
          <a:ext cx="385920" cy="316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312420</xdr:colOff>
      <xdr:row>32</xdr:row>
      <xdr:rowOff>0</xdr:rowOff>
    </xdr:to>
    <xdr:sp macro="" textlink="">
      <xdr:nvSpPr>
        <xdr:cNvPr id="2050" name="_x0000_t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312420</xdr:colOff>
      <xdr:row>32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4DFD0D1-4CC7-4AAE-BBA0-02FE6DE804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22</xdr:col>
      <xdr:colOff>228283</xdr:colOff>
      <xdr:row>24</xdr:row>
      <xdr:rowOff>35859</xdr:rowOff>
    </xdr:from>
    <xdr:to>
      <xdr:col>23</xdr:col>
      <xdr:colOff>362752</xdr:colOff>
      <xdr:row>27</xdr:row>
      <xdr:rowOff>107255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8EA6F22A-6A18-4B42-A60B-B87817C08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00325">
          <a:off x="13827742" y="6427694"/>
          <a:ext cx="735104" cy="692523"/>
        </a:xfrm>
        <a:prstGeom prst="rect">
          <a:avLst/>
        </a:prstGeom>
      </xdr:spPr>
    </xdr:pic>
    <xdr:clientData/>
  </xdr:twoCellAnchor>
  <xdr:twoCellAnchor editAs="oneCell">
    <xdr:from>
      <xdr:col>22</xdr:col>
      <xdr:colOff>152779</xdr:colOff>
      <xdr:row>19</xdr:row>
      <xdr:rowOff>179293</xdr:rowOff>
    </xdr:from>
    <xdr:to>
      <xdr:col>23</xdr:col>
      <xdr:colOff>353940</xdr:colOff>
      <xdr:row>23</xdr:row>
      <xdr:rowOff>159527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24226F94-ED81-4313-9B79-746AA056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218032">
          <a:off x="13752238" y="5549152"/>
          <a:ext cx="801796" cy="804987"/>
        </a:xfrm>
        <a:prstGeom prst="rect">
          <a:avLst/>
        </a:prstGeom>
      </xdr:spPr>
    </xdr:pic>
    <xdr:clientData/>
  </xdr:twoCellAnchor>
  <xdr:twoCellAnchor editAs="oneCell">
    <xdr:from>
      <xdr:col>22</xdr:col>
      <xdr:colOff>161365</xdr:colOff>
      <xdr:row>27</xdr:row>
      <xdr:rowOff>0</xdr:rowOff>
    </xdr:from>
    <xdr:to>
      <xdr:col>23</xdr:col>
      <xdr:colOff>486495</xdr:colOff>
      <xdr:row>32</xdr:row>
      <xdr:rowOff>116381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E55A0B33-1287-4BEA-977E-6D2BA938C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0824" y="7093075"/>
          <a:ext cx="925765" cy="92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irgingrip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virgingrip.com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rgingri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1"/>
  <sheetViews>
    <sheetView zoomScale="115" zoomScaleNormal="115" workbookViewId="0">
      <selection activeCell="H9" sqref="H9"/>
    </sheetView>
  </sheetViews>
  <sheetFormatPr defaultRowHeight="15.6" x14ac:dyDescent="0.3"/>
  <cols>
    <col min="1" max="1" width="2.77734375" style="1" customWidth="1"/>
    <col min="2" max="2" width="11" style="1" customWidth="1"/>
    <col min="3" max="3" width="8.77734375" style="1" customWidth="1"/>
    <col min="4" max="4" width="12.21875" style="1" customWidth="1"/>
    <col min="5" max="5" width="12.77734375" style="1" customWidth="1"/>
    <col min="6" max="6" width="14.77734375" style="1" customWidth="1"/>
    <col min="7" max="1025" width="8.77734375" style="1" customWidth="1"/>
  </cols>
  <sheetData>
    <row r="1" spans="2:12" ht="5.55" customHeight="1" x14ac:dyDescent="0.3">
      <c r="D1" s="2"/>
      <c r="E1" s="2"/>
      <c r="F1" s="2"/>
      <c r="G1" s="2"/>
      <c r="H1" s="2"/>
      <c r="I1" s="3"/>
      <c r="J1" s="3"/>
      <c r="K1" s="3"/>
      <c r="L1" s="4"/>
    </row>
    <row r="2" spans="2:12" ht="18" x14ac:dyDescent="0.35">
      <c r="B2" s="5" t="s">
        <v>0</v>
      </c>
      <c r="D2" s="2"/>
      <c r="E2" s="6"/>
      <c r="F2" s="6"/>
      <c r="G2" s="2"/>
      <c r="H2" s="2"/>
      <c r="I2" s="3"/>
      <c r="J2" s="3"/>
      <c r="K2" s="3"/>
      <c r="L2" s="4"/>
    </row>
    <row r="3" spans="2:12" ht="18" x14ac:dyDescent="0.35">
      <c r="B3" s="7" t="s">
        <v>1</v>
      </c>
      <c r="D3" s="2"/>
      <c r="E3" s="8"/>
      <c r="F3" s="8"/>
      <c r="G3" s="8"/>
      <c r="H3" s="2"/>
      <c r="I3" s="3"/>
      <c r="J3" s="3"/>
      <c r="K3" s="3"/>
      <c r="L3" s="4"/>
    </row>
    <row r="4" spans="2:12" x14ac:dyDescent="0.3">
      <c r="B4" s="1" t="s">
        <v>2</v>
      </c>
      <c r="D4" s="2"/>
      <c r="E4" s="2"/>
      <c r="F4" s="2"/>
      <c r="G4" s="2"/>
      <c r="H4" s="2"/>
      <c r="I4" s="3"/>
      <c r="J4" s="3"/>
      <c r="K4" s="3"/>
      <c r="L4" s="4"/>
    </row>
    <row r="5" spans="2:12" x14ac:dyDescent="0.3">
      <c r="B5" s="1" t="s">
        <v>3</v>
      </c>
      <c r="D5" s="2"/>
      <c r="E5" s="2"/>
      <c r="F5" s="2"/>
      <c r="G5" s="2"/>
      <c r="H5" s="2"/>
      <c r="I5" s="3"/>
      <c r="J5" s="3"/>
      <c r="K5" s="3"/>
      <c r="L5" s="4"/>
    </row>
    <row r="6" spans="2:12" x14ac:dyDescent="0.3">
      <c r="B6" s="1" t="s">
        <v>4</v>
      </c>
      <c r="D6" s="2"/>
      <c r="E6" s="2"/>
      <c r="F6" s="2"/>
      <c r="G6" s="2"/>
      <c r="H6" s="2"/>
      <c r="I6" s="3"/>
      <c r="J6" s="3"/>
      <c r="K6" s="3"/>
      <c r="L6" s="4"/>
    </row>
    <row r="7" spans="2:12" x14ac:dyDescent="0.3">
      <c r="B7" s="1" t="s">
        <v>5</v>
      </c>
      <c r="D7" s="2"/>
      <c r="E7" s="2"/>
      <c r="F7" s="2"/>
      <c r="G7" s="2"/>
      <c r="H7" s="2"/>
      <c r="I7" s="3"/>
      <c r="J7" s="3"/>
      <c r="K7" s="3"/>
      <c r="L7" s="4"/>
    </row>
    <row r="8" spans="2:12" x14ac:dyDescent="0.3">
      <c r="B8" s="9" t="s">
        <v>6</v>
      </c>
      <c r="D8" s="2"/>
      <c r="E8" s="2"/>
      <c r="F8" s="2"/>
      <c r="G8" s="2"/>
      <c r="H8" s="2"/>
      <c r="I8" s="3"/>
      <c r="J8" s="3"/>
      <c r="K8" s="3"/>
      <c r="L8" s="4"/>
    </row>
    <row r="9" spans="2:12" x14ac:dyDescent="0.3">
      <c r="B9" s="10" t="s">
        <v>7</v>
      </c>
      <c r="C9" s="11" t="s">
        <v>8</v>
      </c>
      <c r="D9" s="2"/>
      <c r="E9" s="2"/>
      <c r="F9" s="2"/>
      <c r="G9" s="2"/>
      <c r="H9" s="2"/>
      <c r="I9" s="3"/>
      <c r="J9" s="3"/>
      <c r="K9" s="3"/>
      <c r="L9" s="4"/>
    </row>
    <row r="10" spans="2:12" x14ac:dyDescent="0.3">
      <c r="B10" s="9"/>
      <c r="D10" s="2"/>
      <c r="E10" s="2"/>
      <c r="F10" s="2"/>
      <c r="G10" s="2"/>
      <c r="H10" s="2"/>
      <c r="I10" s="3"/>
      <c r="J10" s="3"/>
      <c r="K10" s="3"/>
      <c r="L10" s="4"/>
    </row>
    <row r="11" spans="2:12" x14ac:dyDescent="0.3">
      <c r="B11" s="12" t="s">
        <v>9</v>
      </c>
      <c r="C11" s="1" t="s">
        <v>10</v>
      </c>
      <c r="D11" s="2"/>
      <c r="E11" s="2"/>
      <c r="F11" s="2"/>
      <c r="G11" s="2"/>
      <c r="H11" s="2"/>
      <c r="I11" s="3"/>
      <c r="J11" s="3"/>
      <c r="K11" s="3"/>
      <c r="L11" s="4"/>
    </row>
    <row r="12" spans="2:12" x14ac:dyDescent="0.3">
      <c r="B12" s="12" t="s">
        <v>11</v>
      </c>
      <c r="C12" s="1" t="s">
        <v>12</v>
      </c>
      <c r="D12" s="2"/>
      <c r="E12" s="2"/>
      <c r="F12" s="2"/>
      <c r="G12" s="2"/>
      <c r="H12" s="2"/>
      <c r="I12" s="3"/>
      <c r="J12" s="3"/>
      <c r="K12" s="3"/>
      <c r="L12" s="4"/>
    </row>
    <row r="13" spans="2:12" x14ac:dyDescent="0.3">
      <c r="B13" s="12" t="s">
        <v>13</v>
      </c>
      <c r="C13" s="216" t="s">
        <v>14</v>
      </c>
      <c r="D13" s="216"/>
      <c r="E13" s="2"/>
      <c r="F13" s="2"/>
      <c r="G13" s="2"/>
      <c r="H13" s="2"/>
      <c r="I13" s="3"/>
      <c r="J13" s="3"/>
      <c r="K13" s="3"/>
      <c r="L13" s="4"/>
    </row>
    <row r="15" spans="2:12" x14ac:dyDescent="0.3">
      <c r="B15" s="13" t="s">
        <v>15</v>
      </c>
      <c r="D15" s="1" t="s">
        <v>16</v>
      </c>
    </row>
    <row r="17" spans="2:7" x14ac:dyDescent="0.3">
      <c r="B17" s="13" t="s">
        <v>17</v>
      </c>
      <c r="D17" s="14" t="s">
        <v>18</v>
      </c>
      <c r="E17" s="1" t="s">
        <v>19</v>
      </c>
      <c r="F17" s="1" t="s">
        <v>20</v>
      </c>
      <c r="G17" s="15"/>
    </row>
    <row r="18" spans="2:7" x14ac:dyDescent="0.3">
      <c r="E18" s="1" t="s">
        <v>21</v>
      </c>
      <c r="F18" s="1" t="s">
        <v>22</v>
      </c>
    </row>
    <row r="20" spans="2:7" x14ac:dyDescent="0.3">
      <c r="D20" s="14" t="s">
        <v>23</v>
      </c>
      <c r="E20" s="1" t="s">
        <v>19</v>
      </c>
      <c r="F20" s="1" t="s">
        <v>24</v>
      </c>
    </row>
    <row r="21" spans="2:7" x14ac:dyDescent="0.3">
      <c r="E21" s="1" t="s">
        <v>21</v>
      </c>
      <c r="F21" s="1" t="s">
        <v>22</v>
      </c>
    </row>
  </sheetData>
  <mergeCells count="1">
    <mergeCell ref="C13:D13"/>
  </mergeCells>
  <hyperlinks>
    <hyperlink ref="C9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  <headerFooter>
    <oddHeader>&amp;C&amp;10 AGC Internal Use Only.&amp;1#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9778A-34CF-465A-85BE-124E60EEEA10}">
  <sheetPr>
    <pageSetUpPr fitToPage="1"/>
  </sheetPr>
  <dimension ref="A1:AI150"/>
  <sheetViews>
    <sheetView tabSelected="1" zoomScale="70" zoomScaleNormal="70" workbookViewId="0">
      <pane ySplit="9" topLeftCell="A10" activePane="bottomLeft" state="frozen"/>
      <selection pane="bottomLeft" activeCell="N163" sqref="N163"/>
    </sheetView>
  </sheetViews>
  <sheetFormatPr defaultRowHeight="15.6" x14ac:dyDescent="0.3"/>
  <cols>
    <col min="1" max="1" width="1.5546875" customWidth="1"/>
    <col min="2" max="2" width="42.6640625" customWidth="1"/>
    <col min="3" max="3" width="5" style="16" customWidth="1"/>
    <col min="4" max="18" width="3.77734375" style="16" customWidth="1"/>
    <col min="19" max="19" width="1.109375" customWidth="1"/>
    <col min="20" max="20" width="14.21875" style="17" customWidth="1"/>
    <col min="21" max="21" width="10" style="16" customWidth="1"/>
    <col min="22" max="22" width="12.21875" style="16" customWidth="1"/>
    <col min="23" max="23" width="11.21875" style="18" customWidth="1"/>
    <col min="24" max="24" width="1.21875" style="16" customWidth="1"/>
    <col min="25" max="25" width="10.44140625" style="19" customWidth="1"/>
    <col min="26" max="26" width="12.33203125" style="16" customWidth="1"/>
    <col min="27" max="27" width="13.5546875" style="16" customWidth="1"/>
    <col min="28" max="28" width="1.77734375" customWidth="1"/>
    <col min="29" max="29" width="12.5546875" style="20" customWidth="1"/>
    <col min="30" max="1020" width="8.77734375" customWidth="1"/>
    <col min="1021" max="1029" width="8.5546875" customWidth="1"/>
  </cols>
  <sheetData>
    <row r="1" spans="2:29" ht="8.85" customHeight="1" x14ac:dyDescent="0.3"/>
    <row r="2" spans="2:29" ht="23.4" x14ac:dyDescent="0.45">
      <c r="B2" s="220" t="s">
        <v>256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4" t="s">
        <v>25</v>
      </c>
      <c r="V2" s="224"/>
      <c r="W2" s="224"/>
      <c r="X2" s="224"/>
      <c r="Y2" s="224"/>
    </row>
    <row r="3" spans="2:29" ht="18" x14ac:dyDescent="0.35">
      <c r="B3" s="21" t="s">
        <v>26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"/>
      <c r="R3" s="23"/>
    </row>
    <row r="4" spans="2:29" ht="16.8" customHeight="1" x14ac:dyDescent="0.35">
      <c r="B4" s="21" t="s">
        <v>27</v>
      </c>
      <c r="C4" s="226"/>
      <c r="D4" s="226"/>
      <c r="E4" s="226"/>
      <c r="F4" s="226"/>
      <c r="G4" s="226"/>
      <c r="H4" s="226"/>
      <c r="I4" s="211"/>
      <c r="J4" s="24"/>
      <c r="K4" s="24"/>
      <c r="L4" s="24"/>
      <c r="M4" s="24"/>
      <c r="N4" s="24"/>
      <c r="O4" s="24"/>
      <c r="P4" s="24"/>
      <c r="Q4" s="24"/>
    </row>
    <row r="5" spans="2:29" ht="20.399999999999999" customHeight="1" x14ac:dyDescent="0.3">
      <c r="C5" s="25" t="s">
        <v>238</v>
      </c>
    </row>
    <row r="6" spans="2:29" ht="18" customHeight="1" thickBot="1" x14ac:dyDescent="0.35">
      <c r="B6" s="175" t="s">
        <v>29</v>
      </c>
      <c r="C6" s="176">
        <f>SUM(C11:C138)</f>
        <v>0</v>
      </c>
      <c r="D6" s="176">
        <f>SUM(D11:D138)</f>
        <v>0</v>
      </c>
      <c r="E6" s="176">
        <f>SUM(E11:E138)</f>
        <v>0</v>
      </c>
      <c r="F6" s="176">
        <f>SUM(F11:F138)</f>
        <v>0</v>
      </c>
      <c r="G6" s="176">
        <f>SUM(G11:G138)</f>
        <v>0</v>
      </c>
      <c r="H6" s="176">
        <f>SUM(H11:H138)</f>
        <v>0</v>
      </c>
      <c r="I6" s="176">
        <f>SUM(I11:I138)</f>
        <v>0</v>
      </c>
      <c r="J6" s="176">
        <f>SUM(J11:J138)</f>
        <v>0</v>
      </c>
      <c r="K6" s="176">
        <f>SUM(K11:K138)</f>
        <v>0</v>
      </c>
      <c r="L6" s="176">
        <f>SUM(L11:L138)</f>
        <v>0</v>
      </c>
      <c r="M6" s="176">
        <f>SUM(M11:M138)</f>
        <v>0</v>
      </c>
      <c r="N6" s="176">
        <f>SUM(N11:N138)</f>
        <v>0</v>
      </c>
      <c r="O6" s="176">
        <f>SUM(O11:O138)</f>
        <v>0</v>
      </c>
      <c r="P6" s="176">
        <f>SUM(P11:P138)</f>
        <v>0</v>
      </c>
      <c r="Q6" s="176">
        <f>SUM(Q11:Q138)</f>
        <v>0</v>
      </c>
      <c r="R6" s="176">
        <f>SUM(R11:R138)</f>
        <v>0</v>
      </c>
      <c r="S6" s="128"/>
      <c r="U6" s="227" t="s">
        <v>30</v>
      </c>
      <c r="V6" s="227"/>
      <c r="W6" s="227"/>
      <c r="X6" s="177"/>
      <c r="Y6" s="30">
        <f>Y146</f>
        <v>0</v>
      </c>
      <c r="Z6" s="30">
        <f>Z146</f>
        <v>0</v>
      </c>
      <c r="AA6" s="31">
        <f>AA146</f>
        <v>0</v>
      </c>
      <c r="AB6" s="177"/>
      <c r="AC6" s="32">
        <f>AC146</f>
        <v>0</v>
      </c>
    </row>
    <row r="7" spans="2:29" s="33" customFormat="1" ht="85.2" customHeight="1" thickBot="1" x14ac:dyDescent="0.35">
      <c r="B7" s="34" t="s">
        <v>31</v>
      </c>
      <c r="C7" s="35" t="s">
        <v>32</v>
      </c>
      <c r="D7" s="178" t="s">
        <v>33</v>
      </c>
      <c r="E7" s="179" t="s">
        <v>34</v>
      </c>
      <c r="F7" s="180" t="s">
        <v>35</v>
      </c>
      <c r="G7" s="212" t="s">
        <v>239</v>
      </c>
      <c r="H7" s="38" t="s">
        <v>36</v>
      </c>
      <c r="I7" s="213" t="s">
        <v>240</v>
      </c>
      <c r="J7" s="39" t="s">
        <v>37</v>
      </c>
      <c r="K7" s="214" t="s">
        <v>241</v>
      </c>
      <c r="L7" s="181" t="s">
        <v>38</v>
      </c>
      <c r="M7" s="182" t="s">
        <v>39</v>
      </c>
      <c r="N7" s="215" t="s">
        <v>242</v>
      </c>
      <c r="O7" s="183" t="s">
        <v>40</v>
      </c>
      <c r="P7" s="41" t="s">
        <v>41</v>
      </c>
      <c r="Q7" s="184" t="s">
        <v>42</v>
      </c>
      <c r="R7" s="43" t="s">
        <v>43</v>
      </c>
      <c r="T7" s="17"/>
      <c r="W7" s="44"/>
      <c r="AC7" s="45"/>
    </row>
    <row r="8" spans="2:29" s="33" customFormat="1" ht="49.2" customHeight="1" thickBot="1" x14ac:dyDescent="0.4">
      <c r="B8" s="46" t="s">
        <v>217</v>
      </c>
      <c r="C8" s="228" t="s">
        <v>45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47"/>
      <c r="T8" s="48" t="s">
        <v>46</v>
      </c>
      <c r="U8" s="185" t="s">
        <v>47</v>
      </c>
      <c r="V8" s="50" t="s">
        <v>48</v>
      </c>
      <c r="W8" s="51" t="s">
        <v>49</v>
      </c>
      <c r="X8" s="55"/>
      <c r="Y8" s="52" t="s">
        <v>50</v>
      </c>
      <c r="Z8" s="53" t="s">
        <v>51</v>
      </c>
      <c r="AA8" s="54" t="s">
        <v>52</v>
      </c>
      <c r="AB8" s="55"/>
      <c r="AC8" s="56" t="s">
        <v>53</v>
      </c>
    </row>
    <row r="9" spans="2:29" s="33" customFormat="1" ht="24" customHeight="1" x14ac:dyDescent="0.35">
      <c r="B9" s="57"/>
      <c r="C9" s="58"/>
      <c r="D9" s="58"/>
      <c r="E9" s="58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/>
      <c r="U9" s="62"/>
      <c r="V9" s="63"/>
      <c r="W9" s="64"/>
      <c r="X9" s="60"/>
      <c r="Y9" s="65"/>
      <c r="Z9" s="63"/>
      <c r="AA9" s="66"/>
      <c r="AB9" s="60"/>
      <c r="AC9" s="67"/>
    </row>
    <row r="10" spans="2:29" x14ac:dyDescent="0.3">
      <c r="B10" s="68" t="s">
        <v>54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8"/>
      <c r="U10" s="2"/>
      <c r="V10" s="2"/>
      <c r="W10" s="70"/>
      <c r="X10" s="2"/>
      <c r="Y10" s="71"/>
      <c r="Z10" s="2"/>
      <c r="AA10" s="72"/>
      <c r="AB10" s="73"/>
      <c r="AC10" s="74"/>
    </row>
    <row r="11" spans="2:29" ht="15.6" customHeight="1" x14ac:dyDescent="0.3">
      <c r="B11" s="75" t="s">
        <v>55</v>
      </c>
      <c r="C11" s="76"/>
      <c r="D11" s="217" t="s">
        <v>56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77"/>
      <c r="T11" s="78">
        <v>11.12</v>
      </c>
      <c r="U11" s="79">
        <v>2</v>
      </c>
      <c r="V11" s="79" t="s">
        <v>57</v>
      </c>
      <c r="W11" s="80">
        <v>187</v>
      </c>
      <c r="X11" s="2"/>
      <c r="Y11" s="81">
        <f t="shared" ref="Y11:Y23" si="0">SUM(C11:R11)</f>
        <v>0</v>
      </c>
      <c r="Z11" s="82">
        <f t="shared" ref="Z11:Z23" si="1">U11*Y11</f>
        <v>0</v>
      </c>
      <c r="AA11" s="83">
        <f t="shared" ref="AA11:AA23" si="2">(Y11*W11)/1000</f>
        <v>0</v>
      </c>
      <c r="AB11" s="73"/>
      <c r="AC11" s="84">
        <f t="shared" ref="AC11:AC23" si="3">Y11*T11</f>
        <v>0</v>
      </c>
    </row>
    <row r="12" spans="2:29" ht="15.45" customHeight="1" x14ac:dyDescent="0.3">
      <c r="B12" s="77" t="s">
        <v>58</v>
      </c>
      <c r="C12" s="85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77"/>
      <c r="T12" s="86">
        <v>17</v>
      </c>
      <c r="U12" s="2">
        <v>1</v>
      </c>
      <c r="V12" s="2" t="s">
        <v>59</v>
      </c>
      <c r="W12" s="87">
        <v>206</v>
      </c>
      <c r="X12" s="2"/>
      <c r="Y12" s="88">
        <f t="shared" si="0"/>
        <v>0</v>
      </c>
      <c r="Z12" s="89">
        <f t="shared" si="1"/>
        <v>0</v>
      </c>
      <c r="AA12" s="90">
        <f t="shared" si="2"/>
        <v>0</v>
      </c>
      <c r="AB12" s="73"/>
      <c r="AC12" s="91">
        <f t="shared" si="3"/>
        <v>0</v>
      </c>
    </row>
    <row r="13" spans="2:29" ht="15.45" customHeight="1" x14ac:dyDescent="0.3">
      <c r="B13" s="77" t="s">
        <v>60</v>
      </c>
      <c r="C13" s="85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77"/>
      <c r="T13" s="86">
        <v>29.95</v>
      </c>
      <c r="U13" s="2">
        <v>2</v>
      </c>
      <c r="V13" s="2" t="s">
        <v>61</v>
      </c>
      <c r="W13" s="87">
        <v>680</v>
      </c>
      <c r="X13" s="2"/>
      <c r="Y13" s="88">
        <f t="shared" si="0"/>
        <v>0</v>
      </c>
      <c r="Z13" s="89">
        <f t="shared" si="1"/>
        <v>0</v>
      </c>
      <c r="AA13" s="90">
        <f t="shared" si="2"/>
        <v>0</v>
      </c>
      <c r="AB13" s="73"/>
      <c r="AC13" s="91">
        <f t="shared" si="3"/>
        <v>0</v>
      </c>
    </row>
    <row r="14" spans="2:29" ht="15.45" customHeight="1" x14ac:dyDescent="0.3">
      <c r="B14" s="77" t="s">
        <v>62</v>
      </c>
      <c r="C14" s="85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77"/>
      <c r="T14" s="86">
        <v>89</v>
      </c>
      <c r="U14" s="2">
        <v>2</v>
      </c>
      <c r="V14" s="2" t="s">
        <v>63</v>
      </c>
      <c r="W14" s="87">
        <v>1863</v>
      </c>
      <c r="X14" s="2"/>
      <c r="Y14" s="88">
        <f t="shared" si="0"/>
        <v>0</v>
      </c>
      <c r="Z14" s="89">
        <f t="shared" si="1"/>
        <v>0</v>
      </c>
      <c r="AA14" s="90">
        <f t="shared" si="2"/>
        <v>0</v>
      </c>
      <c r="AB14" s="73"/>
      <c r="AC14" s="91">
        <f t="shared" si="3"/>
        <v>0</v>
      </c>
    </row>
    <row r="15" spans="2:29" ht="15.45" customHeight="1" x14ac:dyDescent="0.3">
      <c r="B15" s="77" t="s">
        <v>64</v>
      </c>
      <c r="C15" s="85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77"/>
      <c r="T15" s="86">
        <v>78</v>
      </c>
      <c r="U15" s="2">
        <v>2</v>
      </c>
      <c r="V15" s="2" t="s">
        <v>65</v>
      </c>
      <c r="W15" s="87">
        <v>1422</v>
      </c>
      <c r="X15" s="2"/>
      <c r="Y15" s="88">
        <f t="shared" si="0"/>
        <v>0</v>
      </c>
      <c r="Z15" s="89">
        <f t="shared" si="1"/>
        <v>0</v>
      </c>
      <c r="AA15" s="90">
        <f t="shared" si="2"/>
        <v>0</v>
      </c>
      <c r="AB15" s="73"/>
      <c r="AC15" s="91">
        <f t="shared" si="3"/>
        <v>0</v>
      </c>
    </row>
    <row r="16" spans="2:29" ht="15.45" customHeight="1" x14ac:dyDescent="0.3">
      <c r="B16" s="77" t="s">
        <v>66</v>
      </c>
      <c r="C16" s="85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77"/>
      <c r="T16" s="86">
        <v>87</v>
      </c>
      <c r="U16" s="2">
        <v>2</v>
      </c>
      <c r="V16" s="2" t="s">
        <v>67</v>
      </c>
      <c r="W16" s="87">
        <v>1746</v>
      </c>
      <c r="X16" s="2"/>
      <c r="Y16" s="88">
        <f t="shared" si="0"/>
        <v>0</v>
      </c>
      <c r="Z16" s="89">
        <f t="shared" si="1"/>
        <v>0</v>
      </c>
      <c r="AA16" s="90">
        <f t="shared" si="2"/>
        <v>0</v>
      </c>
      <c r="AB16" s="73"/>
      <c r="AC16" s="91">
        <f t="shared" si="3"/>
        <v>0</v>
      </c>
    </row>
    <row r="17" spans="1:29" ht="15.45" customHeight="1" x14ac:dyDescent="0.3">
      <c r="B17" s="77" t="s">
        <v>68</v>
      </c>
      <c r="C17" s="85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77"/>
      <c r="T17" s="86">
        <v>95</v>
      </c>
      <c r="U17" s="2">
        <v>4</v>
      </c>
      <c r="V17" s="2" t="s">
        <v>69</v>
      </c>
      <c r="W17" s="87">
        <v>1850</v>
      </c>
      <c r="X17" s="2"/>
      <c r="Y17" s="88">
        <f t="shared" si="0"/>
        <v>0</v>
      </c>
      <c r="Z17" s="89">
        <f t="shared" si="1"/>
        <v>0</v>
      </c>
      <c r="AA17" s="90">
        <f t="shared" si="2"/>
        <v>0</v>
      </c>
      <c r="AB17" s="73"/>
      <c r="AC17" s="91">
        <f t="shared" si="3"/>
        <v>0</v>
      </c>
    </row>
    <row r="18" spans="1:29" ht="15.45" customHeight="1" x14ac:dyDescent="0.3">
      <c r="B18" s="77" t="s">
        <v>70</v>
      </c>
      <c r="C18" s="85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77"/>
      <c r="T18" s="86">
        <v>94</v>
      </c>
      <c r="U18" s="2">
        <v>4</v>
      </c>
      <c r="V18" s="2" t="s">
        <v>71</v>
      </c>
      <c r="W18" s="87">
        <v>1970</v>
      </c>
      <c r="X18" s="2"/>
      <c r="Y18" s="88">
        <f t="shared" si="0"/>
        <v>0</v>
      </c>
      <c r="Z18" s="89">
        <f t="shared" si="1"/>
        <v>0</v>
      </c>
      <c r="AA18" s="90">
        <f t="shared" si="2"/>
        <v>0</v>
      </c>
      <c r="AB18" s="73"/>
      <c r="AC18" s="91">
        <f t="shared" si="3"/>
        <v>0</v>
      </c>
    </row>
    <row r="19" spans="1:29" ht="15.45" customHeight="1" x14ac:dyDescent="0.3">
      <c r="B19" s="77" t="s">
        <v>218</v>
      </c>
      <c r="C19" s="85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77"/>
      <c r="T19" s="86">
        <v>55</v>
      </c>
      <c r="U19" s="2">
        <v>7</v>
      </c>
      <c r="V19" s="2" t="s">
        <v>72</v>
      </c>
      <c r="W19" s="87">
        <v>896</v>
      </c>
      <c r="X19" s="2"/>
      <c r="Y19" s="88">
        <f t="shared" si="0"/>
        <v>0</v>
      </c>
      <c r="Z19" s="89">
        <f t="shared" si="1"/>
        <v>0</v>
      </c>
      <c r="AA19" s="90">
        <f t="shared" si="2"/>
        <v>0</v>
      </c>
      <c r="AB19" s="73"/>
      <c r="AC19" s="91">
        <f t="shared" si="3"/>
        <v>0</v>
      </c>
    </row>
    <row r="20" spans="1:29" ht="15.45" customHeight="1" x14ac:dyDescent="0.3">
      <c r="B20" s="77" t="s">
        <v>73</v>
      </c>
      <c r="C20" s="85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77"/>
      <c r="T20" s="86">
        <v>27.5</v>
      </c>
      <c r="U20" s="2">
        <v>1</v>
      </c>
      <c r="V20" s="2" t="s">
        <v>61</v>
      </c>
      <c r="W20" s="87">
        <v>526</v>
      </c>
      <c r="X20" s="2"/>
      <c r="Y20" s="88">
        <f t="shared" si="0"/>
        <v>0</v>
      </c>
      <c r="Z20" s="89">
        <f t="shared" si="1"/>
        <v>0</v>
      </c>
      <c r="AA20" s="90">
        <f t="shared" si="2"/>
        <v>0</v>
      </c>
      <c r="AB20" s="73"/>
      <c r="AC20" s="91">
        <f t="shared" si="3"/>
        <v>0</v>
      </c>
    </row>
    <row r="21" spans="1:29" ht="15.45" customHeight="1" x14ac:dyDescent="0.3">
      <c r="B21" s="77" t="s">
        <v>74</v>
      </c>
      <c r="C21" s="85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77"/>
      <c r="T21" s="86">
        <v>29.95</v>
      </c>
      <c r="U21" s="2">
        <v>1</v>
      </c>
      <c r="V21" s="2" t="s">
        <v>61</v>
      </c>
      <c r="W21" s="87">
        <v>652</v>
      </c>
      <c r="X21" s="2"/>
      <c r="Y21" s="88">
        <f t="shared" si="0"/>
        <v>0</v>
      </c>
      <c r="Z21" s="89">
        <f t="shared" si="1"/>
        <v>0</v>
      </c>
      <c r="AA21" s="90">
        <f t="shared" si="2"/>
        <v>0</v>
      </c>
      <c r="AB21" s="73"/>
      <c r="AC21" s="91">
        <f t="shared" si="3"/>
        <v>0</v>
      </c>
    </row>
    <row r="22" spans="1:29" ht="15.45" customHeight="1" x14ac:dyDescent="0.3">
      <c r="B22" s="77" t="s">
        <v>75</v>
      </c>
      <c r="C22" s="85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77"/>
      <c r="T22" s="86">
        <v>95</v>
      </c>
      <c r="U22" s="2">
        <v>2</v>
      </c>
      <c r="V22" s="2" t="s">
        <v>76</v>
      </c>
      <c r="W22" s="87">
        <v>2020</v>
      </c>
      <c r="X22" s="2"/>
      <c r="Y22" s="88">
        <f t="shared" si="0"/>
        <v>0</v>
      </c>
      <c r="Z22" s="89">
        <f t="shared" si="1"/>
        <v>0</v>
      </c>
      <c r="AA22" s="90">
        <f t="shared" si="2"/>
        <v>0</v>
      </c>
      <c r="AB22" s="73"/>
      <c r="AC22" s="91">
        <f t="shared" si="3"/>
        <v>0</v>
      </c>
    </row>
    <row r="23" spans="1:29" ht="16.05" customHeight="1" x14ac:dyDescent="0.3">
      <c r="B23" s="114" t="s">
        <v>77</v>
      </c>
      <c r="C23" s="85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77"/>
      <c r="T23" s="86">
        <v>650</v>
      </c>
      <c r="U23" s="2">
        <v>30</v>
      </c>
      <c r="V23" s="2" t="s">
        <v>78</v>
      </c>
      <c r="W23" s="87">
        <v>14018</v>
      </c>
      <c r="X23" s="2"/>
      <c r="Y23" s="88">
        <f t="shared" si="0"/>
        <v>0</v>
      </c>
      <c r="Z23" s="89">
        <f t="shared" si="1"/>
        <v>0</v>
      </c>
      <c r="AA23" s="105">
        <f t="shared" si="2"/>
        <v>0</v>
      </c>
      <c r="AB23" s="73"/>
      <c r="AC23" s="91">
        <f t="shared" si="3"/>
        <v>0</v>
      </c>
    </row>
    <row r="24" spans="1:29" ht="15.75" customHeight="1" x14ac:dyDescent="0.35">
      <c r="A24" s="33"/>
      <c r="B24" s="194" t="s">
        <v>79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00"/>
      <c r="T24" s="210"/>
      <c r="U24" s="109"/>
      <c r="V24" s="109"/>
      <c r="W24" s="110"/>
      <c r="X24" s="101"/>
      <c r="Y24" s="196"/>
      <c r="Z24" s="197"/>
      <c r="AA24" s="198"/>
      <c r="AC24" s="199"/>
    </row>
    <row r="25" spans="1:29" ht="15.75" customHeight="1" x14ac:dyDescent="0.3">
      <c r="A25" s="33"/>
      <c r="B25" s="77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77"/>
      <c r="T25" s="86">
        <v>37.229999999999997</v>
      </c>
      <c r="U25" s="2">
        <v>10</v>
      </c>
      <c r="V25" s="2" t="s">
        <v>81</v>
      </c>
      <c r="W25" s="87">
        <v>336</v>
      </c>
      <c r="X25" s="104"/>
      <c r="Y25" s="88">
        <f t="shared" ref="Y25:Y35" si="4">SUM(C25:R25)</f>
        <v>0</v>
      </c>
      <c r="Z25" s="89">
        <f t="shared" ref="Z25:Z35" si="5">U25*Y25</f>
        <v>0</v>
      </c>
      <c r="AA25" s="105">
        <f t="shared" ref="AA25:AA35" si="6">(Y25*W25)/1000</f>
        <v>0</v>
      </c>
      <c r="AB25" s="73"/>
      <c r="AC25" s="91">
        <f t="shared" ref="AC25:AC35" si="7">Y25*T25</f>
        <v>0</v>
      </c>
    </row>
    <row r="26" spans="1:29" ht="15.75" customHeight="1" x14ac:dyDescent="0.3">
      <c r="A26" s="33"/>
      <c r="B26" s="77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77"/>
      <c r="T26" s="86">
        <v>48.32</v>
      </c>
      <c r="U26" s="2">
        <v>10</v>
      </c>
      <c r="V26" s="2" t="s">
        <v>57</v>
      </c>
      <c r="W26" s="87">
        <v>744</v>
      </c>
      <c r="X26" s="104"/>
      <c r="Y26" s="88">
        <f t="shared" si="4"/>
        <v>0</v>
      </c>
      <c r="Z26" s="89">
        <f t="shared" si="5"/>
        <v>0</v>
      </c>
      <c r="AA26" s="105">
        <f t="shared" si="6"/>
        <v>0</v>
      </c>
      <c r="AB26" s="73"/>
      <c r="AC26" s="91">
        <f t="shared" si="7"/>
        <v>0</v>
      </c>
    </row>
    <row r="27" spans="1:29" x14ac:dyDescent="0.3">
      <c r="B27" s="77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77"/>
      <c r="T27" s="86">
        <v>44.95</v>
      </c>
      <c r="U27" s="2">
        <v>4</v>
      </c>
      <c r="V27" s="2" t="s">
        <v>61</v>
      </c>
      <c r="W27" s="87">
        <v>776</v>
      </c>
      <c r="X27" s="104"/>
      <c r="Y27" s="88">
        <f t="shared" si="4"/>
        <v>0</v>
      </c>
      <c r="Z27" s="89">
        <f t="shared" si="5"/>
        <v>0</v>
      </c>
      <c r="AA27" s="105">
        <f t="shared" si="6"/>
        <v>0</v>
      </c>
      <c r="AB27" s="73"/>
      <c r="AC27" s="91">
        <f t="shared" si="7"/>
        <v>0</v>
      </c>
    </row>
    <row r="28" spans="1:29" x14ac:dyDescent="0.3">
      <c r="B28" s="77" t="s">
        <v>89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77"/>
      <c r="T28" s="86">
        <v>45</v>
      </c>
      <c r="U28" s="2">
        <v>4</v>
      </c>
      <c r="V28" s="2" t="s">
        <v>61</v>
      </c>
      <c r="W28" s="87">
        <v>917</v>
      </c>
      <c r="X28" s="104"/>
      <c r="Y28" s="88">
        <f>SUM(C28:R28)</f>
        <v>0</v>
      </c>
      <c r="Z28" s="89">
        <f>U28*Y28</f>
        <v>0</v>
      </c>
      <c r="AA28" s="90">
        <f>(Y28*W28)/1000</f>
        <v>0</v>
      </c>
      <c r="AB28" s="73"/>
      <c r="AC28" s="91">
        <f>Y28*T28</f>
        <v>0</v>
      </c>
    </row>
    <row r="29" spans="1:29" x14ac:dyDescent="0.3">
      <c r="B29" s="77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77"/>
      <c r="T29" s="86">
        <v>69.95</v>
      </c>
      <c r="U29" s="2">
        <v>6</v>
      </c>
      <c r="V29" s="2" t="s">
        <v>61</v>
      </c>
      <c r="W29" s="87">
        <v>1774</v>
      </c>
      <c r="X29" s="104"/>
      <c r="Y29" s="88">
        <f t="shared" si="4"/>
        <v>0</v>
      </c>
      <c r="Z29" s="89">
        <f t="shared" si="5"/>
        <v>0</v>
      </c>
      <c r="AA29" s="90">
        <f t="shared" si="6"/>
        <v>0</v>
      </c>
      <c r="AB29" s="73"/>
      <c r="AC29" s="91">
        <f t="shared" si="7"/>
        <v>0</v>
      </c>
    </row>
    <row r="30" spans="1:29" x14ac:dyDescent="0.3">
      <c r="B30" s="77" t="s">
        <v>85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77"/>
      <c r="T30" s="86">
        <v>35.5</v>
      </c>
      <c r="U30" s="2">
        <v>2</v>
      </c>
      <c r="V30" s="2" t="s">
        <v>61</v>
      </c>
      <c r="W30" s="87">
        <v>860</v>
      </c>
      <c r="X30" s="104"/>
      <c r="Y30" s="88">
        <f t="shared" si="4"/>
        <v>0</v>
      </c>
      <c r="Z30" s="89">
        <f t="shared" si="5"/>
        <v>0</v>
      </c>
      <c r="AA30" s="90">
        <f t="shared" si="6"/>
        <v>0</v>
      </c>
      <c r="AB30" s="73"/>
      <c r="AC30" s="91">
        <f t="shared" si="7"/>
        <v>0</v>
      </c>
    </row>
    <row r="31" spans="1:29" x14ac:dyDescent="0.3">
      <c r="B31" s="77" t="s">
        <v>86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77"/>
      <c r="T31" s="86">
        <v>47.95</v>
      </c>
      <c r="U31" s="2">
        <v>2</v>
      </c>
      <c r="V31" s="2" t="s">
        <v>63</v>
      </c>
      <c r="W31" s="87">
        <v>1200</v>
      </c>
      <c r="X31" s="104"/>
      <c r="Y31" s="88">
        <f t="shared" si="4"/>
        <v>0</v>
      </c>
      <c r="Z31" s="89">
        <f t="shared" si="5"/>
        <v>0</v>
      </c>
      <c r="AA31" s="90">
        <f t="shared" si="6"/>
        <v>0</v>
      </c>
      <c r="AB31" s="73"/>
      <c r="AC31" s="91">
        <f t="shared" si="7"/>
        <v>0</v>
      </c>
    </row>
    <row r="32" spans="1:29" x14ac:dyDescent="0.3">
      <c r="B32" s="77" t="s">
        <v>87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  <c r="T32" s="86">
        <v>77.58</v>
      </c>
      <c r="U32" s="2">
        <v>4</v>
      </c>
      <c r="V32" s="2" t="s">
        <v>88</v>
      </c>
      <c r="W32" s="87">
        <v>2060</v>
      </c>
      <c r="X32" s="104"/>
      <c r="Y32" s="88">
        <f t="shared" si="4"/>
        <v>0</v>
      </c>
      <c r="Z32" s="89">
        <f t="shared" si="5"/>
        <v>0</v>
      </c>
      <c r="AA32" s="90">
        <f t="shared" si="6"/>
        <v>0</v>
      </c>
      <c r="AB32" s="73"/>
      <c r="AC32" s="91">
        <f t="shared" si="7"/>
        <v>0</v>
      </c>
    </row>
    <row r="33" spans="2:29" x14ac:dyDescent="0.3">
      <c r="B33" s="77" t="s">
        <v>90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77"/>
      <c r="T33" s="86">
        <v>47.95</v>
      </c>
      <c r="U33" s="2">
        <v>2</v>
      </c>
      <c r="V33" s="2" t="s">
        <v>76</v>
      </c>
      <c r="W33" s="87">
        <v>1157</v>
      </c>
      <c r="X33" s="104"/>
      <c r="Y33" s="88">
        <f t="shared" si="4"/>
        <v>0</v>
      </c>
      <c r="Z33" s="89">
        <f t="shared" si="5"/>
        <v>0</v>
      </c>
      <c r="AA33" s="90">
        <f t="shared" si="6"/>
        <v>0</v>
      </c>
      <c r="AB33" s="73"/>
      <c r="AC33" s="91">
        <f t="shared" si="7"/>
        <v>0</v>
      </c>
    </row>
    <row r="34" spans="2:29" x14ac:dyDescent="0.3">
      <c r="B34" s="77" t="s">
        <v>91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77"/>
      <c r="T34" s="86">
        <v>89.95</v>
      </c>
      <c r="U34" s="2">
        <v>3</v>
      </c>
      <c r="V34" s="2" t="s">
        <v>76</v>
      </c>
      <c r="W34" s="87">
        <v>2023</v>
      </c>
      <c r="X34" s="104"/>
      <c r="Y34" s="88">
        <f t="shared" si="4"/>
        <v>0</v>
      </c>
      <c r="Z34" s="89">
        <f t="shared" si="5"/>
        <v>0</v>
      </c>
      <c r="AA34" s="90">
        <f t="shared" si="6"/>
        <v>0</v>
      </c>
      <c r="AB34" s="73"/>
      <c r="AC34" s="91">
        <f t="shared" si="7"/>
        <v>0</v>
      </c>
    </row>
    <row r="35" spans="2:29" x14ac:dyDescent="0.3">
      <c r="B35" s="114" t="s">
        <v>92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77"/>
      <c r="T35" s="86">
        <v>58.76</v>
      </c>
      <c r="U35" s="2">
        <v>3</v>
      </c>
      <c r="V35" s="2" t="s">
        <v>63</v>
      </c>
      <c r="W35" s="87">
        <v>1395</v>
      </c>
      <c r="X35" s="104"/>
      <c r="Y35" s="88">
        <f t="shared" si="4"/>
        <v>0</v>
      </c>
      <c r="Z35" s="89">
        <f t="shared" si="5"/>
        <v>0</v>
      </c>
      <c r="AA35" s="90">
        <f t="shared" si="6"/>
        <v>0</v>
      </c>
      <c r="AB35" s="73"/>
      <c r="AC35" s="91">
        <f t="shared" si="7"/>
        <v>0</v>
      </c>
    </row>
    <row r="36" spans="2:29" ht="18" x14ac:dyDescent="0.35">
      <c r="B36" s="200" t="s">
        <v>93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108"/>
      <c r="T36" s="109"/>
      <c r="U36" s="109"/>
      <c r="V36" s="109"/>
      <c r="W36" s="110"/>
      <c r="Y36" s="196"/>
      <c r="Z36" s="197"/>
      <c r="AA36" s="202"/>
      <c r="AB36" s="102"/>
      <c r="AC36" s="199"/>
    </row>
    <row r="37" spans="2:29" x14ac:dyDescent="0.3">
      <c r="B37" s="114" t="s">
        <v>94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7"/>
      <c r="T37" s="86">
        <v>37.9</v>
      </c>
      <c r="U37" s="2">
        <v>11</v>
      </c>
      <c r="V37" s="2" t="s">
        <v>95</v>
      </c>
      <c r="W37" s="87">
        <v>270</v>
      </c>
      <c r="X37" s="2"/>
      <c r="Y37" s="88">
        <f t="shared" ref="Y37:Y46" si="8">SUM(C37:R37)</f>
        <v>0</v>
      </c>
      <c r="Z37" s="89">
        <f t="shared" ref="Z37:Z46" si="9">U37*Y37</f>
        <v>0</v>
      </c>
      <c r="AA37" s="90">
        <f t="shared" ref="AA37:AA46" si="10">(Y37*W37)/1000</f>
        <v>0</v>
      </c>
      <c r="AB37" s="73"/>
      <c r="AC37" s="91">
        <f t="shared" ref="AC37:AC46" si="11">Y37*T37</f>
        <v>0</v>
      </c>
    </row>
    <row r="38" spans="2:29" x14ac:dyDescent="0.3">
      <c r="B38" s="114" t="s">
        <v>96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7"/>
      <c r="T38" s="86">
        <v>49.95</v>
      </c>
      <c r="U38" s="2">
        <v>12</v>
      </c>
      <c r="V38" s="2" t="s">
        <v>57</v>
      </c>
      <c r="W38" s="87">
        <v>930</v>
      </c>
      <c r="X38" s="2"/>
      <c r="Y38" s="88">
        <f t="shared" si="8"/>
        <v>0</v>
      </c>
      <c r="Z38" s="89">
        <f t="shared" si="9"/>
        <v>0</v>
      </c>
      <c r="AA38" s="90">
        <f t="shared" si="10"/>
        <v>0</v>
      </c>
      <c r="AB38" s="73"/>
      <c r="AC38" s="91">
        <f t="shared" si="11"/>
        <v>0</v>
      </c>
    </row>
    <row r="39" spans="2:29" x14ac:dyDescent="0.3">
      <c r="B39" s="114" t="s">
        <v>97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7"/>
      <c r="T39" s="86">
        <v>45.95</v>
      </c>
      <c r="U39" s="2">
        <v>6</v>
      </c>
      <c r="V39" s="2" t="s">
        <v>71</v>
      </c>
      <c r="W39" s="87">
        <v>960</v>
      </c>
      <c r="X39" s="2"/>
      <c r="Y39" s="88">
        <f t="shared" si="8"/>
        <v>0</v>
      </c>
      <c r="Z39" s="89">
        <f t="shared" si="9"/>
        <v>0</v>
      </c>
      <c r="AA39" s="90">
        <f t="shared" si="10"/>
        <v>0</v>
      </c>
      <c r="AB39" s="73"/>
      <c r="AC39" s="91">
        <f t="shared" si="11"/>
        <v>0</v>
      </c>
    </row>
    <row r="40" spans="2:29" x14ac:dyDescent="0.3">
      <c r="B40" s="114" t="s">
        <v>98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77"/>
      <c r="T40" s="86">
        <v>54.95</v>
      </c>
      <c r="U40" s="2">
        <v>6</v>
      </c>
      <c r="V40" s="2" t="s">
        <v>71</v>
      </c>
      <c r="W40" s="87">
        <v>1250</v>
      </c>
      <c r="X40" s="2"/>
      <c r="Y40" s="88">
        <f t="shared" si="8"/>
        <v>0</v>
      </c>
      <c r="Z40" s="89">
        <f t="shared" si="9"/>
        <v>0</v>
      </c>
      <c r="AA40" s="90">
        <f t="shared" si="10"/>
        <v>0</v>
      </c>
      <c r="AB40" s="73"/>
      <c r="AC40" s="91">
        <f t="shared" si="11"/>
        <v>0</v>
      </c>
    </row>
    <row r="41" spans="2:29" x14ac:dyDescent="0.3">
      <c r="B41" s="114" t="s">
        <v>99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77"/>
      <c r="T41" s="86">
        <v>49.95</v>
      </c>
      <c r="U41" s="2">
        <v>5</v>
      </c>
      <c r="V41" s="2" t="s">
        <v>71</v>
      </c>
      <c r="W41" s="87">
        <v>1054</v>
      </c>
      <c r="X41" s="2"/>
      <c r="Y41" s="88">
        <f t="shared" si="8"/>
        <v>0</v>
      </c>
      <c r="Z41" s="89">
        <f t="shared" si="9"/>
        <v>0</v>
      </c>
      <c r="AA41" s="90">
        <f t="shared" si="10"/>
        <v>0</v>
      </c>
      <c r="AB41" s="73"/>
      <c r="AC41" s="91">
        <f t="shared" si="11"/>
        <v>0</v>
      </c>
    </row>
    <row r="42" spans="2:29" x14ac:dyDescent="0.3">
      <c r="B42" s="114" t="s">
        <v>100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77"/>
      <c r="T42" s="86">
        <v>49.95</v>
      </c>
      <c r="U42" s="2">
        <v>4</v>
      </c>
      <c r="V42" s="2" t="s">
        <v>71</v>
      </c>
      <c r="W42" s="87">
        <v>1046</v>
      </c>
      <c r="X42" s="2"/>
      <c r="Y42" s="88">
        <f t="shared" si="8"/>
        <v>0</v>
      </c>
      <c r="Z42" s="89">
        <f t="shared" si="9"/>
        <v>0</v>
      </c>
      <c r="AA42" s="90">
        <f t="shared" si="10"/>
        <v>0</v>
      </c>
      <c r="AB42" s="73"/>
      <c r="AC42" s="91">
        <f t="shared" si="11"/>
        <v>0</v>
      </c>
    </row>
    <row r="43" spans="2:29" x14ac:dyDescent="0.3">
      <c r="B43" s="114" t="s">
        <v>101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77"/>
      <c r="T43" s="86">
        <v>23.95</v>
      </c>
      <c r="U43" s="2">
        <v>1</v>
      </c>
      <c r="V43" s="2" t="s">
        <v>63</v>
      </c>
      <c r="W43" s="87">
        <v>555</v>
      </c>
      <c r="X43" s="2"/>
      <c r="Y43" s="88">
        <f t="shared" si="8"/>
        <v>0</v>
      </c>
      <c r="Z43" s="89">
        <f t="shared" si="9"/>
        <v>0</v>
      </c>
      <c r="AA43" s="90">
        <f t="shared" si="10"/>
        <v>0</v>
      </c>
      <c r="AB43" s="73"/>
      <c r="AC43" s="91">
        <f t="shared" si="11"/>
        <v>0</v>
      </c>
    </row>
    <row r="44" spans="2:29" x14ac:dyDescent="0.3">
      <c r="B44" s="236" t="s">
        <v>102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77"/>
      <c r="T44" s="86">
        <v>25.95</v>
      </c>
      <c r="U44" s="2">
        <v>1</v>
      </c>
      <c r="V44" s="2" t="s">
        <v>63</v>
      </c>
      <c r="W44" s="87">
        <v>545</v>
      </c>
      <c r="X44" s="2"/>
      <c r="Y44" s="88">
        <f t="shared" si="8"/>
        <v>0</v>
      </c>
      <c r="Z44" s="89">
        <f t="shared" si="9"/>
        <v>0</v>
      </c>
      <c r="AA44" s="90">
        <f t="shared" si="10"/>
        <v>0</v>
      </c>
      <c r="AB44" s="73"/>
      <c r="AC44" s="91">
        <f t="shared" si="11"/>
        <v>0</v>
      </c>
    </row>
    <row r="45" spans="2:29" x14ac:dyDescent="0.3">
      <c r="B45" s="236" t="s">
        <v>103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77"/>
      <c r="T45" s="86">
        <v>149.94999999999999</v>
      </c>
      <c r="U45" s="2">
        <v>11</v>
      </c>
      <c r="V45" s="2" t="s">
        <v>104</v>
      </c>
      <c r="W45" s="87">
        <v>3340</v>
      </c>
      <c r="X45" s="2"/>
      <c r="Y45" s="88">
        <f t="shared" si="8"/>
        <v>0</v>
      </c>
      <c r="Z45" s="89">
        <f t="shared" si="9"/>
        <v>0</v>
      </c>
      <c r="AA45" s="90">
        <f t="shared" si="10"/>
        <v>0</v>
      </c>
      <c r="AB45" s="73"/>
      <c r="AC45" s="91">
        <f t="shared" si="11"/>
        <v>0</v>
      </c>
    </row>
    <row r="46" spans="2:29" x14ac:dyDescent="0.3">
      <c r="B46" s="236" t="s">
        <v>105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77"/>
      <c r="T46" s="86">
        <v>99.95</v>
      </c>
      <c r="U46" s="2">
        <v>3</v>
      </c>
      <c r="V46" s="2" t="s">
        <v>106</v>
      </c>
      <c r="W46" s="87">
        <v>2640</v>
      </c>
      <c r="X46" s="2"/>
      <c r="Y46" s="88">
        <f t="shared" si="8"/>
        <v>0</v>
      </c>
      <c r="Z46" s="89">
        <f t="shared" si="9"/>
        <v>0</v>
      </c>
      <c r="AA46" s="90">
        <f t="shared" si="10"/>
        <v>0</v>
      </c>
      <c r="AB46" s="73"/>
      <c r="AC46" s="91">
        <f t="shared" si="11"/>
        <v>0</v>
      </c>
    </row>
    <row r="47" spans="2:29" ht="18" x14ac:dyDescent="0.35">
      <c r="B47" s="238" t="s">
        <v>107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108"/>
      <c r="T47" s="210"/>
      <c r="U47" s="109"/>
      <c r="V47" s="109"/>
      <c r="W47" s="110"/>
      <c r="Y47" s="196"/>
      <c r="Z47" s="197"/>
      <c r="AA47" s="202"/>
      <c r="AB47" s="102"/>
      <c r="AC47" s="199"/>
    </row>
    <row r="48" spans="2:29" ht="15.75" customHeight="1" x14ac:dyDescent="0.3">
      <c r="B48" s="236" t="s">
        <v>108</v>
      </c>
      <c r="C48" s="85"/>
      <c r="D48" s="85"/>
      <c r="E48" s="85"/>
      <c r="F48" s="85"/>
      <c r="G48" s="8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77"/>
      <c r="T48" s="86">
        <v>99.95</v>
      </c>
      <c r="U48" s="2">
        <v>2</v>
      </c>
      <c r="V48" s="2" t="s">
        <v>109</v>
      </c>
      <c r="W48" s="87">
        <v>1900</v>
      </c>
      <c r="X48" s="104"/>
      <c r="Y48" s="88">
        <f t="shared" ref="Y48:Y61" si="12">SUM(C48:R48)</f>
        <v>0</v>
      </c>
      <c r="Z48" s="89">
        <f t="shared" ref="Z48:Z61" si="13">U48*Y48</f>
        <v>0</v>
      </c>
      <c r="AA48" s="90">
        <f t="shared" ref="AA48:AA61" si="14">(Y48*W48)/1000</f>
        <v>0</v>
      </c>
      <c r="AB48" s="73"/>
      <c r="AC48" s="91">
        <f t="shared" ref="AC48:AC61" si="15">Y48*T48</f>
        <v>0</v>
      </c>
    </row>
    <row r="49" spans="2:29" ht="15.75" customHeight="1" x14ac:dyDescent="0.3">
      <c r="B49" s="236" t="s">
        <v>110</v>
      </c>
      <c r="C49" s="85"/>
      <c r="D49" s="85"/>
      <c r="E49" s="85"/>
      <c r="F49" s="85"/>
      <c r="G49" s="85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7"/>
      <c r="S49" s="77"/>
      <c r="T49" s="86">
        <v>69.95</v>
      </c>
      <c r="U49" s="2">
        <v>1</v>
      </c>
      <c r="V49" s="2" t="s">
        <v>109</v>
      </c>
      <c r="W49" s="87">
        <v>1240</v>
      </c>
      <c r="X49" s="104"/>
      <c r="Y49" s="88">
        <f t="shared" si="12"/>
        <v>0</v>
      </c>
      <c r="Z49" s="89">
        <f t="shared" si="13"/>
        <v>0</v>
      </c>
      <c r="AA49" s="90">
        <f t="shared" si="14"/>
        <v>0</v>
      </c>
      <c r="AB49" s="73"/>
      <c r="AC49" s="91">
        <f t="shared" si="15"/>
        <v>0</v>
      </c>
    </row>
    <row r="50" spans="2:29" ht="15.75" customHeight="1" x14ac:dyDescent="0.3">
      <c r="B50" s="236" t="s">
        <v>111</v>
      </c>
      <c r="C50" s="85"/>
      <c r="D50" s="85"/>
      <c r="E50" s="85"/>
      <c r="F50" s="85"/>
      <c r="G50" s="85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7"/>
      <c r="S50" s="77"/>
      <c r="T50" s="86">
        <v>59.95</v>
      </c>
      <c r="U50" s="2">
        <v>4</v>
      </c>
      <c r="V50" s="2" t="s">
        <v>61</v>
      </c>
      <c r="W50" s="87">
        <v>990</v>
      </c>
      <c r="X50" s="104"/>
      <c r="Y50" s="88">
        <f t="shared" si="12"/>
        <v>0</v>
      </c>
      <c r="Z50" s="89">
        <f t="shared" si="13"/>
        <v>0</v>
      </c>
      <c r="AA50" s="90">
        <f t="shared" si="14"/>
        <v>0</v>
      </c>
      <c r="AB50" s="73"/>
      <c r="AC50" s="91">
        <f t="shared" si="15"/>
        <v>0</v>
      </c>
    </row>
    <row r="51" spans="2:29" ht="18.75" customHeight="1" x14ac:dyDescent="0.3">
      <c r="B51" s="236" t="s">
        <v>112</v>
      </c>
      <c r="C51" s="85"/>
      <c r="D51" s="85"/>
      <c r="E51" s="85"/>
      <c r="F51" s="85"/>
      <c r="G51" s="85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7"/>
      <c r="S51" s="77"/>
      <c r="T51" s="86">
        <v>139.94999999999999</v>
      </c>
      <c r="U51" s="2">
        <v>2</v>
      </c>
      <c r="V51" s="2" t="s">
        <v>71</v>
      </c>
      <c r="W51" s="87">
        <v>2245</v>
      </c>
      <c r="X51" s="2"/>
      <c r="Y51" s="88">
        <f t="shared" si="12"/>
        <v>0</v>
      </c>
      <c r="Z51" s="89">
        <f t="shared" si="13"/>
        <v>0</v>
      </c>
      <c r="AA51" s="90">
        <f t="shared" si="14"/>
        <v>0</v>
      </c>
      <c r="AB51" s="73"/>
      <c r="AC51" s="91">
        <f t="shared" si="15"/>
        <v>0</v>
      </c>
    </row>
    <row r="52" spans="2:29" ht="18.75" customHeight="1" x14ac:dyDescent="0.3">
      <c r="B52" s="236" t="s">
        <v>113</v>
      </c>
      <c r="C52" s="85"/>
      <c r="D52" s="85"/>
      <c r="E52" s="85"/>
      <c r="F52" s="85"/>
      <c r="G52" s="85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7"/>
      <c r="S52" s="77"/>
      <c r="T52" s="86">
        <v>49.95</v>
      </c>
      <c r="U52" s="2">
        <v>1</v>
      </c>
      <c r="V52" s="2" t="s">
        <v>63</v>
      </c>
      <c r="W52" s="87">
        <v>715</v>
      </c>
      <c r="X52" s="2"/>
      <c r="Y52" s="88">
        <f t="shared" si="12"/>
        <v>0</v>
      </c>
      <c r="Z52" s="89">
        <f t="shared" si="13"/>
        <v>0</v>
      </c>
      <c r="AA52" s="90">
        <f t="shared" si="14"/>
        <v>0</v>
      </c>
      <c r="AB52" s="73"/>
      <c r="AC52" s="91">
        <f t="shared" si="15"/>
        <v>0</v>
      </c>
    </row>
    <row r="53" spans="2:29" ht="18.75" customHeight="1" x14ac:dyDescent="0.3">
      <c r="B53" s="236" t="s">
        <v>114</v>
      </c>
      <c r="C53" s="85"/>
      <c r="D53" s="85"/>
      <c r="E53" s="85"/>
      <c r="F53" s="85"/>
      <c r="G53" s="85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  <c r="S53" s="77"/>
      <c r="T53" s="86">
        <v>44.95</v>
      </c>
      <c r="U53" s="2">
        <v>1</v>
      </c>
      <c r="V53" s="2" t="s">
        <v>63</v>
      </c>
      <c r="W53" s="87">
        <v>690</v>
      </c>
      <c r="X53" s="2"/>
      <c r="Y53" s="88">
        <f t="shared" si="12"/>
        <v>0</v>
      </c>
      <c r="Z53" s="89">
        <f t="shared" si="13"/>
        <v>0</v>
      </c>
      <c r="AA53" s="90">
        <f t="shared" si="14"/>
        <v>0</v>
      </c>
      <c r="AB53" s="73"/>
      <c r="AC53" s="91">
        <f t="shared" si="15"/>
        <v>0</v>
      </c>
    </row>
    <row r="54" spans="2:29" ht="18.75" customHeight="1" x14ac:dyDescent="0.3">
      <c r="B54" s="236" t="s">
        <v>115</v>
      </c>
      <c r="C54" s="85"/>
      <c r="D54" s="85"/>
      <c r="E54" s="85"/>
      <c r="F54" s="85"/>
      <c r="G54" s="85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7"/>
      <c r="S54" s="77"/>
      <c r="T54" s="86">
        <v>44.95</v>
      </c>
      <c r="U54" s="2">
        <v>2</v>
      </c>
      <c r="V54" s="2" t="s">
        <v>61</v>
      </c>
      <c r="W54" s="87">
        <v>740</v>
      </c>
      <c r="X54" s="2"/>
      <c r="Y54" s="88">
        <f t="shared" si="12"/>
        <v>0</v>
      </c>
      <c r="Z54" s="89">
        <f t="shared" si="13"/>
        <v>0</v>
      </c>
      <c r="AA54" s="90">
        <f t="shared" si="14"/>
        <v>0</v>
      </c>
      <c r="AB54" s="73"/>
      <c r="AC54" s="91">
        <f t="shared" si="15"/>
        <v>0</v>
      </c>
    </row>
    <row r="55" spans="2:29" ht="18.75" customHeight="1" x14ac:dyDescent="0.3">
      <c r="B55" s="236" t="s">
        <v>219</v>
      </c>
      <c r="C55" s="85"/>
      <c r="D55" s="85"/>
      <c r="E55" s="85"/>
      <c r="F55" s="85"/>
      <c r="G55" s="85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7"/>
      <c r="S55" s="77"/>
      <c r="T55" s="86">
        <v>37.799999999999997</v>
      </c>
      <c r="U55" s="2">
        <v>12</v>
      </c>
      <c r="V55" s="2" t="s">
        <v>95</v>
      </c>
      <c r="W55" s="87">
        <v>130</v>
      </c>
      <c r="X55" s="2"/>
      <c r="Y55" s="88">
        <f t="shared" si="12"/>
        <v>0</v>
      </c>
      <c r="Z55" s="89">
        <f t="shared" si="13"/>
        <v>0</v>
      </c>
      <c r="AA55" s="90">
        <f t="shared" si="14"/>
        <v>0</v>
      </c>
      <c r="AB55" s="73"/>
      <c r="AC55" s="91">
        <f t="shared" si="15"/>
        <v>0</v>
      </c>
    </row>
    <row r="56" spans="2:29" ht="18.75" customHeight="1" x14ac:dyDescent="0.3">
      <c r="B56" s="236" t="s">
        <v>116</v>
      </c>
      <c r="C56" s="85"/>
      <c r="D56" s="85"/>
      <c r="E56" s="85"/>
      <c r="F56" s="85"/>
      <c r="G56" s="85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7"/>
      <c r="S56" s="77"/>
      <c r="T56" s="86">
        <v>29.95</v>
      </c>
      <c r="U56" s="2">
        <v>4</v>
      </c>
      <c r="V56" s="2" t="s">
        <v>117</v>
      </c>
      <c r="W56" s="87">
        <v>409</v>
      </c>
      <c r="X56" s="104" t="e">
        <f>#REF!</f>
        <v>#REF!</v>
      </c>
      <c r="Y56" s="88">
        <f t="shared" si="12"/>
        <v>0</v>
      </c>
      <c r="Z56" s="89">
        <f t="shared" si="13"/>
        <v>0</v>
      </c>
      <c r="AA56" s="90">
        <f t="shared" si="14"/>
        <v>0</v>
      </c>
      <c r="AB56" s="73"/>
      <c r="AC56" s="91">
        <f t="shared" si="15"/>
        <v>0</v>
      </c>
    </row>
    <row r="57" spans="2:29" ht="18.75" customHeight="1" x14ac:dyDescent="0.3">
      <c r="B57" s="236" t="s">
        <v>118</v>
      </c>
      <c r="C57" s="85"/>
      <c r="D57" s="85"/>
      <c r="E57" s="85"/>
      <c r="F57" s="85"/>
      <c r="G57" s="85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77"/>
      <c r="T57" s="86">
        <v>29.95</v>
      </c>
      <c r="U57" s="2">
        <v>1</v>
      </c>
      <c r="V57" s="2" t="s">
        <v>61</v>
      </c>
      <c r="W57" s="87">
        <v>400</v>
      </c>
      <c r="X57" s="104" t="e">
        <f>#REF!</f>
        <v>#REF!</v>
      </c>
      <c r="Y57" s="88">
        <f t="shared" si="12"/>
        <v>0</v>
      </c>
      <c r="Z57" s="89">
        <f t="shared" si="13"/>
        <v>0</v>
      </c>
      <c r="AA57" s="90">
        <f t="shared" si="14"/>
        <v>0</v>
      </c>
      <c r="AB57" s="73"/>
      <c r="AC57" s="91">
        <f t="shared" si="15"/>
        <v>0</v>
      </c>
    </row>
    <row r="58" spans="2:29" ht="15.75" customHeight="1" x14ac:dyDescent="0.3">
      <c r="B58" s="236" t="s">
        <v>119</v>
      </c>
      <c r="C58" s="85"/>
      <c r="D58" s="85"/>
      <c r="E58" s="85"/>
      <c r="F58" s="85"/>
      <c r="G58" s="85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7"/>
      <c r="S58" s="77"/>
      <c r="T58" s="86">
        <v>32.950000000000003</v>
      </c>
      <c r="U58" s="2">
        <v>1</v>
      </c>
      <c r="V58" s="2" t="s">
        <v>61</v>
      </c>
      <c r="W58" s="87">
        <v>514</v>
      </c>
      <c r="X58" s="104"/>
      <c r="Y58" s="88">
        <f t="shared" si="12"/>
        <v>0</v>
      </c>
      <c r="Z58" s="89">
        <f t="shared" si="13"/>
        <v>0</v>
      </c>
      <c r="AA58" s="90">
        <f t="shared" si="14"/>
        <v>0</v>
      </c>
      <c r="AB58" s="73"/>
      <c r="AC58" s="91">
        <f t="shared" si="15"/>
        <v>0</v>
      </c>
    </row>
    <row r="59" spans="2:29" ht="15.75" customHeight="1" x14ac:dyDescent="0.3">
      <c r="B59" s="236" t="s">
        <v>120</v>
      </c>
      <c r="C59" s="85"/>
      <c r="D59" s="85"/>
      <c r="E59" s="85"/>
      <c r="F59" s="85"/>
      <c r="G59" s="85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77"/>
      <c r="T59" s="86">
        <v>25.31</v>
      </c>
      <c r="U59" s="2">
        <v>1</v>
      </c>
      <c r="V59" s="2" t="s">
        <v>61</v>
      </c>
      <c r="W59" s="87">
        <v>514</v>
      </c>
      <c r="X59" s="104"/>
      <c r="Y59" s="88">
        <f t="shared" si="12"/>
        <v>0</v>
      </c>
      <c r="Z59" s="89">
        <f t="shared" si="13"/>
        <v>0</v>
      </c>
      <c r="AA59" s="90">
        <f t="shared" si="14"/>
        <v>0</v>
      </c>
      <c r="AB59" s="73"/>
      <c r="AC59" s="91">
        <f t="shared" si="15"/>
        <v>0</v>
      </c>
    </row>
    <row r="60" spans="2:29" ht="15.75" customHeight="1" x14ac:dyDescent="0.3">
      <c r="B60" s="236" t="s">
        <v>121</v>
      </c>
      <c r="C60" s="85"/>
      <c r="D60" s="85"/>
      <c r="E60" s="85"/>
      <c r="F60" s="85"/>
      <c r="G60" s="85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77"/>
      <c r="T60" s="86">
        <v>99.95</v>
      </c>
      <c r="U60" s="2">
        <v>2</v>
      </c>
      <c r="V60" s="2" t="s">
        <v>69</v>
      </c>
      <c r="W60" s="87">
        <v>1860</v>
      </c>
      <c r="X60" s="104"/>
      <c r="Y60" s="88">
        <f t="shared" si="12"/>
        <v>0</v>
      </c>
      <c r="Z60" s="89">
        <f t="shared" si="13"/>
        <v>0</v>
      </c>
      <c r="AA60" s="90">
        <f t="shared" si="14"/>
        <v>0</v>
      </c>
      <c r="AB60" s="73"/>
      <c r="AC60" s="91">
        <f t="shared" si="15"/>
        <v>0</v>
      </c>
    </row>
    <row r="61" spans="2:29" ht="15.75" customHeight="1" x14ac:dyDescent="0.3">
      <c r="B61" s="236" t="s">
        <v>122</v>
      </c>
      <c r="C61" s="85"/>
      <c r="D61" s="85"/>
      <c r="E61" s="85"/>
      <c r="F61" s="85"/>
      <c r="G61" s="85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7"/>
      <c r="S61" s="77"/>
      <c r="T61" s="86">
        <v>69.95</v>
      </c>
      <c r="U61" s="2">
        <v>12</v>
      </c>
      <c r="V61" s="2" t="s">
        <v>123</v>
      </c>
      <c r="W61" s="87">
        <v>758</v>
      </c>
      <c r="X61" s="104"/>
      <c r="Y61" s="88">
        <f t="shared" si="12"/>
        <v>0</v>
      </c>
      <c r="Z61" s="89">
        <f t="shared" si="13"/>
        <v>0</v>
      </c>
      <c r="AA61" s="90">
        <f t="shared" si="14"/>
        <v>0</v>
      </c>
      <c r="AB61" s="73"/>
      <c r="AC61" s="91">
        <f t="shared" si="15"/>
        <v>0</v>
      </c>
    </row>
    <row r="62" spans="2:29" ht="18" x14ac:dyDescent="0.35">
      <c r="B62" s="238" t="s">
        <v>124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08"/>
      <c r="T62" s="109"/>
      <c r="U62" s="109"/>
      <c r="V62" s="109"/>
      <c r="W62" s="110"/>
      <c r="Y62" s="196"/>
      <c r="Z62" s="197"/>
      <c r="AA62" s="202"/>
      <c r="AB62" s="102"/>
      <c r="AC62" s="199"/>
    </row>
    <row r="63" spans="2:29" x14ac:dyDescent="0.3">
      <c r="B63" s="236" t="s">
        <v>125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77"/>
      <c r="T63" s="86">
        <v>39.9</v>
      </c>
      <c r="U63" s="2">
        <v>19</v>
      </c>
      <c r="V63" s="2" t="s">
        <v>126</v>
      </c>
      <c r="W63" s="87">
        <v>150</v>
      </c>
      <c r="X63" s="2"/>
      <c r="Y63" s="88">
        <f t="shared" ref="Y63:Y106" si="16">SUM(C63:R63)</f>
        <v>0</v>
      </c>
      <c r="Z63" s="89">
        <f t="shared" ref="Z63:Z106" si="17">U63*Y63</f>
        <v>0</v>
      </c>
      <c r="AA63" s="90">
        <f t="shared" ref="AA63:AA106" si="18">(Y63*W63)/1000</f>
        <v>0</v>
      </c>
      <c r="AB63" s="73"/>
      <c r="AC63" s="91">
        <f t="shared" ref="AC63:AC106" si="19">Y63*T63</f>
        <v>0</v>
      </c>
    </row>
    <row r="64" spans="2:29" x14ac:dyDescent="0.3">
      <c r="B64" s="236" t="s">
        <v>127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77"/>
      <c r="T64" s="86">
        <v>37.9</v>
      </c>
      <c r="U64" s="2">
        <v>14</v>
      </c>
      <c r="V64" s="2" t="s">
        <v>81</v>
      </c>
      <c r="W64" s="87">
        <v>368</v>
      </c>
      <c r="X64" s="2"/>
      <c r="Y64" s="88">
        <f t="shared" si="16"/>
        <v>0</v>
      </c>
      <c r="Z64" s="89">
        <f t="shared" si="17"/>
        <v>0</v>
      </c>
      <c r="AA64" s="90">
        <f t="shared" si="18"/>
        <v>0</v>
      </c>
      <c r="AB64" s="73"/>
      <c r="AC64" s="91">
        <f t="shared" si="19"/>
        <v>0</v>
      </c>
    </row>
    <row r="65" spans="2:29" x14ac:dyDescent="0.3">
      <c r="B65" s="236" t="s">
        <v>220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77"/>
      <c r="T65" s="86">
        <v>49.9</v>
      </c>
      <c r="U65" s="2">
        <v>14</v>
      </c>
      <c r="V65" s="2" t="s">
        <v>81</v>
      </c>
      <c r="W65" s="87">
        <v>470</v>
      </c>
      <c r="X65" s="2"/>
      <c r="Y65" s="88">
        <f t="shared" si="16"/>
        <v>0</v>
      </c>
      <c r="Z65" s="89">
        <f t="shared" si="17"/>
        <v>0</v>
      </c>
      <c r="AA65" s="90">
        <f t="shared" si="18"/>
        <v>0</v>
      </c>
      <c r="AB65" s="73"/>
      <c r="AC65" s="91">
        <f t="shared" si="19"/>
        <v>0</v>
      </c>
    </row>
    <row r="66" spans="2:29" x14ac:dyDescent="0.3">
      <c r="B66" s="236" t="s">
        <v>221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77"/>
      <c r="T66" s="86">
        <v>54.9</v>
      </c>
      <c r="U66" s="2">
        <v>12</v>
      </c>
      <c r="V66" s="2" t="s">
        <v>81</v>
      </c>
      <c r="W66" s="87">
        <v>664</v>
      </c>
      <c r="X66" s="2"/>
      <c r="Y66" s="88">
        <f t="shared" si="16"/>
        <v>0</v>
      </c>
      <c r="Z66" s="89">
        <f t="shared" si="17"/>
        <v>0</v>
      </c>
      <c r="AA66" s="90">
        <f t="shared" si="18"/>
        <v>0</v>
      </c>
      <c r="AB66" s="73"/>
      <c r="AC66" s="91">
        <f t="shared" si="19"/>
        <v>0</v>
      </c>
    </row>
    <row r="67" spans="2:29" x14ac:dyDescent="0.3">
      <c r="B67" s="236" t="s">
        <v>128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77"/>
      <c r="T67" s="86">
        <v>47.95</v>
      </c>
      <c r="U67" s="2">
        <v>11</v>
      </c>
      <c r="V67" s="2" t="s">
        <v>81</v>
      </c>
      <c r="W67" s="87">
        <v>677</v>
      </c>
      <c r="X67" s="2"/>
      <c r="Y67" s="88">
        <f t="shared" si="16"/>
        <v>0</v>
      </c>
      <c r="Z67" s="89">
        <f t="shared" si="17"/>
        <v>0</v>
      </c>
      <c r="AA67" s="90">
        <f t="shared" si="18"/>
        <v>0</v>
      </c>
      <c r="AB67" s="73"/>
      <c r="AC67" s="91">
        <f t="shared" si="19"/>
        <v>0</v>
      </c>
    </row>
    <row r="68" spans="2:29" x14ac:dyDescent="0.3">
      <c r="B68" s="236" t="s">
        <v>129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77"/>
      <c r="T68" s="86">
        <v>53.5</v>
      </c>
      <c r="U68" s="2">
        <v>12</v>
      </c>
      <c r="V68" s="2" t="s">
        <v>57</v>
      </c>
      <c r="W68" s="87">
        <v>1120</v>
      </c>
      <c r="X68" s="2"/>
      <c r="Y68" s="88">
        <f t="shared" si="16"/>
        <v>0</v>
      </c>
      <c r="Z68" s="89">
        <f t="shared" si="17"/>
        <v>0</v>
      </c>
      <c r="AA68" s="90">
        <f t="shared" si="18"/>
        <v>0</v>
      </c>
      <c r="AB68" s="73"/>
      <c r="AC68" s="91">
        <f t="shared" si="19"/>
        <v>0</v>
      </c>
    </row>
    <row r="69" spans="2:29" x14ac:dyDescent="0.3">
      <c r="B69" s="236" t="s">
        <v>130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77"/>
      <c r="T69" s="86">
        <v>67.5</v>
      </c>
      <c r="U69" s="2">
        <v>10</v>
      </c>
      <c r="V69" s="2" t="s">
        <v>57</v>
      </c>
      <c r="W69" s="87">
        <v>1285</v>
      </c>
      <c r="X69" s="2"/>
      <c r="Y69" s="124">
        <f t="shared" si="16"/>
        <v>0</v>
      </c>
      <c r="Z69" s="125">
        <f t="shared" si="17"/>
        <v>0</v>
      </c>
      <c r="AA69" s="126">
        <f t="shared" si="18"/>
        <v>0</v>
      </c>
      <c r="AB69" s="73"/>
      <c r="AC69" s="127">
        <f t="shared" si="19"/>
        <v>0</v>
      </c>
    </row>
    <row r="70" spans="2:29" ht="15" customHeight="1" x14ac:dyDescent="0.3">
      <c r="B70" s="236" t="s">
        <v>131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77"/>
      <c r="T70" s="86">
        <v>95.95</v>
      </c>
      <c r="U70" s="2">
        <v>10</v>
      </c>
      <c r="V70" s="2" t="s">
        <v>61</v>
      </c>
      <c r="W70" s="87">
        <v>2020</v>
      </c>
      <c r="X70" s="2"/>
      <c r="Y70" s="124">
        <f t="shared" si="16"/>
        <v>0</v>
      </c>
      <c r="Z70" s="125">
        <f t="shared" si="17"/>
        <v>0</v>
      </c>
      <c r="AA70" s="126">
        <f t="shared" si="18"/>
        <v>0</v>
      </c>
      <c r="AB70" s="73"/>
      <c r="AC70" s="127">
        <f t="shared" si="19"/>
        <v>0</v>
      </c>
    </row>
    <row r="71" spans="2:29" x14ac:dyDescent="0.3">
      <c r="B71" s="236" t="s">
        <v>132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77"/>
      <c r="T71" s="86">
        <v>57.5</v>
      </c>
      <c r="U71" s="2">
        <v>8</v>
      </c>
      <c r="V71" s="2" t="s">
        <v>133</v>
      </c>
      <c r="W71" s="87">
        <v>1182</v>
      </c>
      <c r="X71" s="2"/>
      <c r="Y71" s="88">
        <f t="shared" si="16"/>
        <v>0</v>
      </c>
      <c r="Z71" s="89">
        <f t="shared" si="17"/>
        <v>0</v>
      </c>
      <c r="AA71" s="90">
        <f t="shared" si="18"/>
        <v>0</v>
      </c>
      <c r="AB71" s="73"/>
      <c r="AC71" s="91">
        <f t="shared" si="19"/>
        <v>0</v>
      </c>
    </row>
    <row r="72" spans="2:29" x14ac:dyDescent="0.3">
      <c r="B72" s="236" t="s">
        <v>134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86"/>
      <c r="T72" s="86">
        <v>24.9</v>
      </c>
      <c r="U72" s="2">
        <v>3</v>
      </c>
      <c r="V72" s="2" t="s">
        <v>57</v>
      </c>
      <c r="W72" s="87">
        <v>449</v>
      </c>
      <c r="X72" s="187"/>
      <c r="Y72" s="188">
        <f t="shared" si="16"/>
        <v>0</v>
      </c>
      <c r="Z72" s="189">
        <f t="shared" si="17"/>
        <v>0</v>
      </c>
      <c r="AA72" s="190">
        <f t="shared" si="18"/>
        <v>0</v>
      </c>
      <c r="AB72" s="191"/>
      <c r="AC72" s="192">
        <f t="shared" si="19"/>
        <v>0</v>
      </c>
    </row>
    <row r="73" spans="2:29" x14ac:dyDescent="0.3">
      <c r="B73" s="236" t="s">
        <v>135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86"/>
      <c r="T73" s="86">
        <v>16.5</v>
      </c>
      <c r="U73" s="2">
        <v>1</v>
      </c>
      <c r="V73" s="2" t="s">
        <v>63</v>
      </c>
      <c r="W73" s="87">
        <v>362.4</v>
      </c>
      <c r="X73" s="187"/>
      <c r="Y73" s="188">
        <f t="shared" si="16"/>
        <v>0</v>
      </c>
      <c r="Z73" s="189">
        <f t="shared" si="17"/>
        <v>0</v>
      </c>
      <c r="AA73" s="190">
        <f t="shared" si="18"/>
        <v>0</v>
      </c>
      <c r="AB73" s="191"/>
      <c r="AC73" s="192">
        <f t="shared" si="19"/>
        <v>0</v>
      </c>
    </row>
    <row r="74" spans="2:29" x14ac:dyDescent="0.3">
      <c r="B74" s="236" t="s">
        <v>136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86"/>
      <c r="T74" s="86">
        <v>19.95</v>
      </c>
      <c r="U74" s="2">
        <v>1</v>
      </c>
      <c r="V74" s="2" t="s">
        <v>63</v>
      </c>
      <c r="W74" s="87">
        <v>457.6</v>
      </c>
      <c r="X74" s="187"/>
      <c r="Y74" s="188">
        <f t="shared" si="16"/>
        <v>0</v>
      </c>
      <c r="Z74" s="189">
        <f t="shared" si="17"/>
        <v>0</v>
      </c>
      <c r="AA74" s="190">
        <f t="shared" si="18"/>
        <v>0</v>
      </c>
      <c r="AB74" s="191"/>
      <c r="AC74" s="192">
        <f t="shared" si="19"/>
        <v>0</v>
      </c>
    </row>
    <row r="75" spans="2:29" x14ac:dyDescent="0.3">
      <c r="B75" s="236" t="s">
        <v>137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86"/>
      <c r="T75" s="86">
        <v>31.5</v>
      </c>
      <c r="U75" s="2">
        <v>1</v>
      </c>
      <c r="V75" s="2" t="s">
        <v>109</v>
      </c>
      <c r="W75" s="87">
        <v>757.6</v>
      </c>
      <c r="X75" s="187"/>
      <c r="Y75" s="188">
        <f t="shared" si="16"/>
        <v>0</v>
      </c>
      <c r="Z75" s="189">
        <f t="shared" si="17"/>
        <v>0</v>
      </c>
      <c r="AA75" s="190">
        <f t="shared" si="18"/>
        <v>0</v>
      </c>
      <c r="AB75" s="191"/>
      <c r="AC75" s="192">
        <f t="shared" si="19"/>
        <v>0</v>
      </c>
    </row>
    <row r="76" spans="2:29" x14ac:dyDescent="0.3">
      <c r="B76" s="236" t="s">
        <v>138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86"/>
      <c r="T76" s="86">
        <v>49.95</v>
      </c>
      <c r="U76" s="2">
        <v>1</v>
      </c>
      <c r="V76" s="2" t="s">
        <v>109</v>
      </c>
      <c r="W76" s="87">
        <v>1165</v>
      </c>
      <c r="X76" s="187"/>
      <c r="Y76" s="188">
        <f t="shared" si="16"/>
        <v>0</v>
      </c>
      <c r="Z76" s="189">
        <f t="shared" si="17"/>
        <v>0</v>
      </c>
      <c r="AA76" s="190">
        <f t="shared" si="18"/>
        <v>0</v>
      </c>
      <c r="AB76" s="191"/>
      <c r="AC76" s="192">
        <f t="shared" si="19"/>
        <v>0</v>
      </c>
    </row>
    <row r="77" spans="2:29" x14ac:dyDescent="0.3">
      <c r="B77" s="236" t="s">
        <v>139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86"/>
      <c r="T77" s="86">
        <v>24.5</v>
      </c>
      <c r="U77" s="2">
        <v>1</v>
      </c>
      <c r="V77" s="2" t="s">
        <v>76</v>
      </c>
      <c r="W77" s="87">
        <v>615.20000000000005</v>
      </c>
      <c r="X77" s="187"/>
      <c r="Y77" s="188">
        <f t="shared" si="16"/>
        <v>0</v>
      </c>
      <c r="Z77" s="189">
        <f t="shared" si="17"/>
        <v>0</v>
      </c>
      <c r="AA77" s="190">
        <f t="shared" si="18"/>
        <v>0</v>
      </c>
      <c r="AB77" s="191"/>
      <c r="AC77" s="192">
        <f t="shared" si="19"/>
        <v>0</v>
      </c>
    </row>
    <row r="78" spans="2:29" x14ac:dyDescent="0.3">
      <c r="B78" s="236" t="s">
        <v>140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77"/>
      <c r="T78" s="86">
        <v>149.94999999999999</v>
      </c>
      <c r="U78" s="2">
        <v>8</v>
      </c>
      <c r="V78" s="2" t="s">
        <v>141</v>
      </c>
      <c r="W78" s="87">
        <v>3625.8</v>
      </c>
      <c r="X78" s="2"/>
      <c r="Y78" s="88">
        <f t="shared" si="16"/>
        <v>0</v>
      </c>
      <c r="Z78" s="89">
        <f t="shared" si="17"/>
        <v>0</v>
      </c>
      <c r="AA78" s="90">
        <f t="shared" si="18"/>
        <v>0</v>
      </c>
      <c r="AB78" s="73"/>
      <c r="AC78" s="91">
        <f t="shared" si="19"/>
        <v>0</v>
      </c>
    </row>
    <row r="79" spans="2:29" x14ac:dyDescent="0.3">
      <c r="B79" s="236" t="s">
        <v>142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77"/>
      <c r="T79" s="86">
        <v>34.950000000000003</v>
      </c>
      <c r="U79" s="2">
        <v>2</v>
      </c>
      <c r="V79" s="2" t="s">
        <v>63</v>
      </c>
      <c r="W79" s="87">
        <v>800</v>
      </c>
      <c r="X79" s="2"/>
      <c r="Y79" s="88">
        <f t="shared" si="16"/>
        <v>0</v>
      </c>
      <c r="Z79" s="89">
        <f t="shared" si="17"/>
        <v>0</v>
      </c>
      <c r="AA79" s="90">
        <f t="shared" si="18"/>
        <v>0</v>
      </c>
      <c r="AB79" s="73"/>
      <c r="AC79" s="91">
        <f t="shared" si="19"/>
        <v>0</v>
      </c>
    </row>
    <row r="80" spans="2:29" x14ac:dyDescent="0.3">
      <c r="B80" s="236" t="s">
        <v>143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77"/>
      <c r="T80" s="86">
        <v>44.5</v>
      </c>
      <c r="U80" s="2">
        <v>1</v>
      </c>
      <c r="V80" s="2" t="s">
        <v>76</v>
      </c>
      <c r="W80" s="87">
        <v>1080</v>
      </c>
      <c r="X80" s="2"/>
      <c r="Y80" s="88">
        <f t="shared" si="16"/>
        <v>0</v>
      </c>
      <c r="Z80" s="89">
        <f t="shared" si="17"/>
        <v>0</v>
      </c>
      <c r="AA80" s="90">
        <f t="shared" si="18"/>
        <v>0</v>
      </c>
      <c r="AB80" s="73"/>
      <c r="AC80" s="91">
        <f t="shared" si="19"/>
        <v>0</v>
      </c>
    </row>
    <row r="81" spans="2:29" x14ac:dyDescent="0.3">
      <c r="B81" s="236" t="s">
        <v>144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77"/>
      <c r="T81" s="86">
        <v>99.95</v>
      </c>
      <c r="U81" s="2">
        <v>7</v>
      </c>
      <c r="V81" s="2" t="s">
        <v>145</v>
      </c>
      <c r="W81" s="87">
        <v>2529</v>
      </c>
      <c r="X81" s="2"/>
      <c r="Y81" s="88">
        <f t="shared" si="16"/>
        <v>0</v>
      </c>
      <c r="Z81" s="89">
        <f t="shared" si="17"/>
        <v>0</v>
      </c>
      <c r="AA81" s="90">
        <f t="shared" si="18"/>
        <v>0</v>
      </c>
      <c r="AB81" s="73"/>
      <c r="AC81" s="91">
        <f t="shared" si="19"/>
        <v>0</v>
      </c>
    </row>
    <row r="82" spans="2:29" x14ac:dyDescent="0.3">
      <c r="B82" s="236" t="s">
        <v>146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77"/>
      <c r="T82" s="86">
        <v>62.5</v>
      </c>
      <c r="U82" s="2">
        <v>4</v>
      </c>
      <c r="V82" s="2" t="s">
        <v>61</v>
      </c>
      <c r="W82" s="87">
        <v>1385</v>
      </c>
      <c r="X82" s="2"/>
      <c r="Y82" s="88">
        <f t="shared" si="16"/>
        <v>0</v>
      </c>
      <c r="Z82" s="89">
        <f t="shared" si="17"/>
        <v>0</v>
      </c>
      <c r="AA82" s="90">
        <f t="shared" si="18"/>
        <v>0</v>
      </c>
      <c r="AB82" s="73"/>
      <c r="AC82" s="91">
        <f t="shared" si="19"/>
        <v>0</v>
      </c>
    </row>
    <row r="83" spans="2:29" x14ac:dyDescent="0.3">
      <c r="B83" s="236" t="s">
        <v>147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77"/>
      <c r="T83" s="86">
        <v>34.950000000000003</v>
      </c>
      <c r="U83" s="2">
        <v>3</v>
      </c>
      <c r="V83" s="2" t="s">
        <v>61</v>
      </c>
      <c r="W83" s="87">
        <v>882</v>
      </c>
      <c r="X83" s="2"/>
      <c r="Y83" s="88">
        <f t="shared" si="16"/>
        <v>0</v>
      </c>
      <c r="Z83" s="89">
        <f t="shared" si="17"/>
        <v>0</v>
      </c>
      <c r="AA83" s="90">
        <f t="shared" si="18"/>
        <v>0</v>
      </c>
      <c r="AB83" s="73"/>
      <c r="AC83" s="91">
        <f t="shared" si="19"/>
        <v>0</v>
      </c>
    </row>
    <row r="84" spans="2:29" x14ac:dyDescent="0.3">
      <c r="B84" s="236" t="s">
        <v>148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77"/>
      <c r="T84" s="86">
        <v>74.5</v>
      </c>
      <c r="U84" s="2">
        <v>3</v>
      </c>
      <c r="V84" s="2" t="s">
        <v>63</v>
      </c>
      <c r="W84" s="87">
        <v>1800</v>
      </c>
      <c r="X84" s="2"/>
      <c r="Y84" s="88">
        <f t="shared" si="16"/>
        <v>0</v>
      </c>
      <c r="Z84" s="89">
        <f t="shared" si="17"/>
        <v>0</v>
      </c>
      <c r="AA84" s="90">
        <f t="shared" si="18"/>
        <v>0</v>
      </c>
      <c r="AB84" s="73"/>
      <c r="AC84" s="91">
        <f t="shared" si="19"/>
        <v>0</v>
      </c>
    </row>
    <row r="85" spans="2:29" x14ac:dyDescent="0.3">
      <c r="B85" s="236" t="s">
        <v>149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77"/>
      <c r="T85" s="86">
        <v>89.95</v>
      </c>
      <c r="U85" s="2">
        <v>2</v>
      </c>
      <c r="V85" s="2" t="s">
        <v>76</v>
      </c>
      <c r="W85" s="87">
        <v>2200</v>
      </c>
      <c r="X85" s="2"/>
      <c r="Y85" s="88">
        <f t="shared" si="16"/>
        <v>0</v>
      </c>
      <c r="Z85" s="89">
        <f t="shared" si="17"/>
        <v>0</v>
      </c>
      <c r="AA85" s="90">
        <f t="shared" si="18"/>
        <v>0</v>
      </c>
      <c r="AB85" s="73"/>
      <c r="AC85" s="91">
        <f t="shared" si="19"/>
        <v>0</v>
      </c>
    </row>
    <row r="86" spans="2:29" x14ac:dyDescent="0.3">
      <c r="B86" s="236" t="s">
        <v>150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77"/>
      <c r="T86" s="86">
        <v>54.95</v>
      </c>
      <c r="U86" s="2">
        <v>5</v>
      </c>
      <c r="V86" s="2" t="s">
        <v>151</v>
      </c>
      <c r="W86" s="87">
        <v>1300</v>
      </c>
      <c r="X86" s="2"/>
      <c r="Y86" s="124">
        <f t="shared" si="16"/>
        <v>0</v>
      </c>
      <c r="Z86" s="125">
        <f t="shared" si="17"/>
        <v>0</v>
      </c>
      <c r="AA86" s="126">
        <f t="shared" si="18"/>
        <v>0</v>
      </c>
      <c r="AB86" s="73"/>
      <c r="AC86" s="127">
        <f t="shared" si="19"/>
        <v>0</v>
      </c>
    </row>
    <row r="87" spans="2:29" x14ac:dyDescent="0.3">
      <c r="B87" s="236" t="s">
        <v>152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77"/>
      <c r="T87" s="86">
        <v>54.95</v>
      </c>
      <c r="U87" s="2">
        <v>5</v>
      </c>
      <c r="V87" s="2" t="s">
        <v>151</v>
      </c>
      <c r="W87" s="87">
        <v>1300</v>
      </c>
      <c r="X87" s="2"/>
      <c r="Y87" s="124">
        <f t="shared" si="16"/>
        <v>0</v>
      </c>
      <c r="Z87" s="125">
        <f t="shared" si="17"/>
        <v>0</v>
      </c>
      <c r="AA87" s="126">
        <f t="shared" si="18"/>
        <v>0</v>
      </c>
      <c r="AB87" s="73"/>
      <c r="AC87" s="127">
        <f t="shared" si="19"/>
        <v>0</v>
      </c>
    </row>
    <row r="88" spans="2:29" x14ac:dyDescent="0.3">
      <c r="B88" s="236" t="s">
        <v>153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77"/>
      <c r="T88" s="86">
        <v>99.95</v>
      </c>
      <c r="U88" s="2">
        <v>2</v>
      </c>
      <c r="V88" s="2" t="s">
        <v>109</v>
      </c>
      <c r="W88" s="87">
        <v>2300</v>
      </c>
      <c r="X88" s="2"/>
      <c r="Y88" s="124">
        <f t="shared" si="16"/>
        <v>0</v>
      </c>
      <c r="Z88" s="125">
        <f t="shared" si="17"/>
        <v>0</v>
      </c>
      <c r="AA88" s="126">
        <f t="shared" si="18"/>
        <v>0</v>
      </c>
      <c r="AB88" s="73"/>
      <c r="AC88" s="127">
        <f t="shared" si="19"/>
        <v>0</v>
      </c>
    </row>
    <row r="89" spans="2:29" x14ac:dyDescent="0.3">
      <c r="B89" s="236" t="s">
        <v>154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77"/>
      <c r="T89" s="86">
        <v>139.94999999999999</v>
      </c>
      <c r="U89" s="2">
        <v>1</v>
      </c>
      <c r="V89" s="2" t="s">
        <v>109</v>
      </c>
      <c r="W89" s="87">
        <v>3150</v>
      </c>
      <c r="X89" s="2"/>
      <c r="Y89" s="124">
        <f t="shared" si="16"/>
        <v>0</v>
      </c>
      <c r="Z89" s="125">
        <f t="shared" si="17"/>
        <v>0</v>
      </c>
      <c r="AA89" s="126">
        <f t="shared" si="18"/>
        <v>0</v>
      </c>
      <c r="AB89" s="73"/>
      <c r="AC89" s="127">
        <f t="shared" si="19"/>
        <v>0</v>
      </c>
    </row>
    <row r="90" spans="2:29" x14ac:dyDescent="0.3">
      <c r="B90" s="236" t="s">
        <v>155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77"/>
      <c r="T90" s="86">
        <v>299</v>
      </c>
      <c r="U90" s="2">
        <v>13</v>
      </c>
      <c r="V90" s="2" t="s">
        <v>141</v>
      </c>
      <c r="W90" s="87">
        <v>8050</v>
      </c>
      <c r="X90" s="2"/>
      <c r="Y90" s="124">
        <f t="shared" si="16"/>
        <v>0</v>
      </c>
      <c r="Z90" s="125">
        <f t="shared" si="17"/>
        <v>0</v>
      </c>
      <c r="AA90" s="126">
        <f t="shared" si="18"/>
        <v>0</v>
      </c>
      <c r="AB90" s="73"/>
      <c r="AC90" s="127">
        <f t="shared" si="19"/>
        <v>0</v>
      </c>
    </row>
    <row r="91" spans="2:29" x14ac:dyDescent="0.3">
      <c r="B91" s="236" t="s">
        <v>156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77"/>
      <c r="T91" s="86">
        <v>34.950000000000003</v>
      </c>
      <c r="U91" s="2">
        <v>2</v>
      </c>
      <c r="V91" s="2" t="s">
        <v>63</v>
      </c>
      <c r="W91" s="87">
        <v>860</v>
      </c>
      <c r="X91" s="2"/>
      <c r="Y91" s="88">
        <f t="shared" si="16"/>
        <v>0</v>
      </c>
      <c r="Z91" s="89">
        <f t="shared" si="17"/>
        <v>0</v>
      </c>
      <c r="AA91" s="90">
        <f t="shared" si="18"/>
        <v>0</v>
      </c>
      <c r="AB91" s="73"/>
      <c r="AC91" s="91">
        <f t="shared" si="19"/>
        <v>0</v>
      </c>
    </row>
    <row r="92" spans="2:29" x14ac:dyDescent="0.3">
      <c r="B92" s="236" t="s">
        <v>157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77"/>
      <c r="T92" s="86">
        <v>49.95</v>
      </c>
      <c r="U92" s="2">
        <v>2</v>
      </c>
      <c r="V92" s="2" t="s">
        <v>63</v>
      </c>
      <c r="W92" s="87">
        <v>1202</v>
      </c>
      <c r="X92" s="2"/>
      <c r="Y92" s="88">
        <f t="shared" si="16"/>
        <v>0</v>
      </c>
      <c r="Z92" s="89">
        <f t="shared" si="17"/>
        <v>0</v>
      </c>
      <c r="AA92" s="90">
        <f t="shared" si="18"/>
        <v>0</v>
      </c>
      <c r="AB92" s="73"/>
      <c r="AC92" s="91">
        <f t="shared" si="19"/>
        <v>0</v>
      </c>
    </row>
    <row r="93" spans="2:29" x14ac:dyDescent="0.3">
      <c r="B93" s="236" t="s">
        <v>158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77"/>
      <c r="T93" s="86">
        <v>77.5</v>
      </c>
      <c r="U93" s="2">
        <v>4</v>
      </c>
      <c r="V93" s="2" t="s">
        <v>63</v>
      </c>
      <c r="W93" s="87">
        <v>2062</v>
      </c>
      <c r="X93" s="2"/>
      <c r="Y93" s="88">
        <f t="shared" si="16"/>
        <v>0</v>
      </c>
      <c r="Z93" s="89">
        <f t="shared" si="17"/>
        <v>0</v>
      </c>
      <c r="AA93" s="90">
        <f t="shared" si="18"/>
        <v>0</v>
      </c>
      <c r="AB93" s="73"/>
      <c r="AC93" s="91">
        <f t="shared" si="19"/>
        <v>0</v>
      </c>
    </row>
    <row r="94" spans="2:29" x14ac:dyDescent="0.3">
      <c r="B94" s="236" t="s">
        <v>159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77"/>
      <c r="T94" s="86">
        <v>99.95</v>
      </c>
      <c r="U94" s="2">
        <v>4</v>
      </c>
      <c r="V94" s="2" t="s">
        <v>63</v>
      </c>
      <c r="W94" s="87">
        <v>2140</v>
      </c>
      <c r="X94" s="2"/>
      <c r="Y94" s="124">
        <f t="shared" si="16"/>
        <v>0</v>
      </c>
      <c r="Z94" s="125">
        <f t="shared" si="17"/>
        <v>0</v>
      </c>
      <c r="AA94" s="126">
        <f t="shared" si="18"/>
        <v>0</v>
      </c>
      <c r="AB94" s="73"/>
      <c r="AC94" s="127">
        <f t="shared" si="19"/>
        <v>0</v>
      </c>
    </row>
    <row r="95" spans="2:29" x14ac:dyDescent="0.3">
      <c r="B95" s="236" t="s">
        <v>160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77"/>
      <c r="T95" s="86">
        <v>112.95</v>
      </c>
      <c r="U95" s="2">
        <v>5</v>
      </c>
      <c r="V95" s="2" t="s">
        <v>161</v>
      </c>
      <c r="W95" s="87">
        <v>2440</v>
      </c>
      <c r="X95" s="2"/>
      <c r="Y95" s="124">
        <f t="shared" si="16"/>
        <v>0</v>
      </c>
      <c r="Z95" s="125">
        <f t="shared" si="17"/>
        <v>0</v>
      </c>
      <c r="AA95" s="126">
        <f t="shared" si="18"/>
        <v>0</v>
      </c>
      <c r="AB95" s="73"/>
      <c r="AC95" s="127">
        <f t="shared" si="19"/>
        <v>0</v>
      </c>
    </row>
    <row r="96" spans="2:29" x14ac:dyDescent="0.3">
      <c r="B96" s="236" t="s">
        <v>162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77"/>
      <c r="T96" s="86">
        <v>112.95</v>
      </c>
      <c r="U96" s="2">
        <v>6</v>
      </c>
      <c r="V96" s="2" t="s">
        <v>161</v>
      </c>
      <c r="W96" s="87">
        <v>2400</v>
      </c>
      <c r="X96" s="2"/>
      <c r="Y96" s="124">
        <f t="shared" si="16"/>
        <v>0</v>
      </c>
      <c r="Z96" s="125">
        <f t="shared" si="17"/>
        <v>0</v>
      </c>
      <c r="AA96" s="126">
        <f t="shared" si="18"/>
        <v>0</v>
      </c>
      <c r="AB96" s="73"/>
      <c r="AC96" s="127">
        <f t="shared" si="19"/>
        <v>0</v>
      </c>
    </row>
    <row r="97" spans="2:29" ht="16.05" customHeight="1" x14ac:dyDescent="0.3">
      <c r="B97" s="236" t="s">
        <v>163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77"/>
      <c r="T97" s="86">
        <v>129.94999999999999</v>
      </c>
      <c r="U97" s="2">
        <v>10</v>
      </c>
      <c r="V97" s="2" t="s">
        <v>61</v>
      </c>
      <c r="W97" s="87">
        <v>2700</v>
      </c>
      <c r="X97" s="2"/>
      <c r="Y97" s="131">
        <f t="shared" si="16"/>
        <v>0</v>
      </c>
      <c r="Z97" s="113">
        <f t="shared" si="17"/>
        <v>0</v>
      </c>
      <c r="AA97" s="132">
        <f t="shared" si="18"/>
        <v>0</v>
      </c>
      <c r="AB97" s="73"/>
      <c r="AC97" s="122">
        <f t="shared" si="19"/>
        <v>0</v>
      </c>
    </row>
    <row r="98" spans="2:29" x14ac:dyDescent="0.3">
      <c r="B98" s="236" t="s">
        <v>164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77"/>
      <c r="T98" s="86">
        <v>74.95</v>
      </c>
      <c r="U98" s="2">
        <v>5</v>
      </c>
      <c r="V98" s="2" t="s">
        <v>63</v>
      </c>
      <c r="W98" s="87">
        <v>1964</v>
      </c>
      <c r="X98" s="2"/>
      <c r="Y98" s="88">
        <f t="shared" si="16"/>
        <v>0</v>
      </c>
      <c r="Z98" s="89">
        <f t="shared" si="17"/>
        <v>0</v>
      </c>
      <c r="AA98" s="90">
        <f t="shared" si="18"/>
        <v>0</v>
      </c>
      <c r="AB98" s="73"/>
      <c r="AC98" s="91">
        <f t="shared" si="19"/>
        <v>0</v>
      </c>
    </row>
    <row r="99" spans="2:29" x14ac:dyDescent="0.3">
      <c r="B99" s="236" t="s">
        <v>165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77"/>
      <c r="T99" s="86">
        <v>119.95</v>
      </c>
      <c r="U99" s="2">
        <v>5</v>
      </c>
      <c r="V99" s="2" t="s">
        <v>161</v>
      </c>
      <c r="W99" s="87">
        <v>2725</v>
      </c>
      <c r="X99" s="2"/>
      <c r="Y99" s="124">
        <f t="shared" si="16"/>
        <v>0</v>
      </c>
      <c r="Z99" s="125">
        <f t="shared" si="17"/>
        <v>0</v>
      </c>
      <c r="AA99" s="126">
        <f t="shared" si="18"/>
        <v>0</v>
      </c>
      <c r="AB99" s="73"/>
      <c r="AC99" s="127">
        <f t="shared" si="19"/>
        <v>0</v>
      </c>
    </row>
    <row r="100" spans="2:29" x14ac:dyDescent="0.3">
      <c r="B100" s="236" t="s">
        <v>245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77"/>
      <c r="T100" s="86">
        <v>18.899999999999999</v>
      </c>
      <c r="U100" s="2">
        <v>4</v>
      </c>
      <c r="V100" s="2" t="s">
        <v>81</v>
      </c>
      <c r="W100" s="87">
        <v>105</v>
      </c>
      <c r="X100" s="2"/>
      <c r="Y100" s="124">
        <f t="shared" si="16"/>
        <v>0</v>
      </c>
      <c r="Z100" s="125">
        <f t="shared" si="17"/>
        <v>0</v>
      </c>
      <c r="AA100" s="126">
        <f t="shared" si="18"/>
        <v>0</v>
      </c>
      <c r="AB100" s="73"/>
      <c r="AC100" s="127">
        <f t="shared" si="19"/>
        <v>0</v>
      </c>
    </row>
    <row r="101" spans="2:29" x14ac:dyDescent="0.3">
      <c r="B101" s="236" t="s">
        <v>166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77"/>
      <c r="T101" s="86">
        <v>124.95</v>
      </c>
      <c r="U101" s="2">
        <v>2</v>
      </c>
      <c r="V101" s="2" t="s">
        <v>109</v>
      </c>
      <c r="W101" s="87">
        <v>2725</v>
      </c>
      <c r="X101" s="2"/>
      <c r="Y101" s="88">
        <f t="shared" si="16"/>
        <v>0</v>
      </c>
      <c r="Z101" s="89">
        <f t="shared" si="17"/>
        <v>0</v>
      </c>
      <c r="AA101" s="90">
        <f t="shared" si="18"/>
        <v>0</v>
      </c>
      <c r="AB101" s="73"/>
      <c r="AC101" s="91">
        <f t="shared" si="19"/>
        <v>0</v>
      </c>
    </row>
    <row r="102" spans="2:29" x14ac:dyDescent="0.3">
      <c r="B102" s="236" t="s">
        <v>167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77"/>
      <c r="T102" s="86">
        <v>112.95</v>
      </c>
      <c r="U102" s="2">
        <v>1</v>
      </c>
      <c r="V102" s="2" t="s">
        <v>109</v>
      </c>
      <c r="W102" s="87">
        <v>2776</v>
      </c>
      <c r="X102" s="2"/>
      <c r="Y102" s="88">
        <f t="shared" si="16"/>
        <v>0</v>
      </c>
      <c r="Z102" s="89">
        <f t="shared" si="17"/>
        <v>0</v>
      </c>
      <c r="AA102" s="90">
        <f t="shared" si="18"/>
        <v>0</v>
      </c>
      <c r="AB102" s="73"/>
      <c r="AC102" s="91">
        <f t="shared" si="19"/>
        <v>0</v>
      </c>
    </row>
    <row r="103" spans="2:29" x14ac:dyDescent="0.3">
      <c r="B103" s="236" t="s">
        <v>168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77"/>
      <c r="T103" s="86">
        <v>59.95</v>
      </c>
      <c r="U103" s="2">
        <v>4</v>
      </c>
      <c r="V103" s="2" t="s">
        <v>63</v>
      </c>
      <c r="W103" s="87">
        <v>1494</v>
      </c>
      <c r="X103" s="2"/>
      <c r="Y103" s="88">
        <f t="shared" si="16"/>
        <v>0</v>
      </c>
      <c r="Z103" s="89">
        <f t="shared" si="17"/>
        <v>0</v>
      </c>
      <c r="AA103" s="90">
        <f t="shared" si="18"/>
        <v>0</v>
      </c>
      <c r="AB103" s="73"/>
      <c r="AC103" s="91">
        <f t="shared" si="19"/>
        <v>0</v>
      </c>
    </row>
    <row r="104" spans="2:29" x14ac:dyDescent="0.3">
      <c r="B104" s="236" t="s">
        <v>169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77"/>
      <c r="T104" s="86">
        <v>99.95</v>
      </c>
      <c r="U104" s="2">
        <v>2</v>
      </c>
      <c r="V104" s="2" t="s">
        <v>76</v>
      </c>
      <c r="W104" s="87">
        <v>2796</v>
      </c>
      <c r="X104" s="2"/>
      <c r="Y104" s="88">
        <f t="shared" si="16"/>
        <v>0</v>
      </c>
      <c r="Z104" s="89">
        <f t="shared" si="17"/>
        <v>0</v>
      </c>
      <c r="AA104" s="90">
        <f t="shared" si="18"/>
        <v>0</v>
      </c>
      <c r="AB104" s="73"/>
      <c r="AC104" s="91">
        <f t="shared" si="19"/>
        <v>0</v>
      </c>
    </row>
    <row r="105" spans="2:29" x14ac:dyDescent="0.3">
      <c r="B105" s="236" t="s">
        <v>170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77"/>
      <c r="T105" s="86">
        <v>84.95</v>
      </c>
      <c r="U105" s="2">
        <v>1</v>
      </c>
      <c r="V105" s="2" t="s">
        <v>109</v>
      </c>
      <c r="W105" s="87">
        <v>2216</v>
      </c>
      <c r="X105" s="2"/>
      <c r="Y105" s="88">
        <f t="shared" si="16"/>
        <v>0</v>
      </c>
      <c r="Z105" s="89">
        <f t="shared" si="17"/>
        <v>0</v>
      </c>
      <c r="AA105" s="90">
        <f t="shared" si="18"/>
        <v>0</v>
      </c>
      <c r="AB105" s="73"/>
      <c r="AC105" s="91">
        <f t="shared" si="19"/>
        <v>0</v>
      </c>
    </row>
    <row r="106" spans="2:29" x14ac:dyDescent="0.3">
      <c r="B106" s="236" t="s">
        <v>171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77"/>
      <c r="T106" s="86">
        <v>129.94999999999999</v>
      </c>
      <c r="U106" s="2">
        <v>2</v>
      </c>
      <c r="V106" s="2" t="s">
        <v>109</v>
      </c>
      <c r="W106" s="87">
        <v>2770</v>
      </c>
      <c r="X106" s="2"/>
      <c r="Y106" s="88">
        <f t="shared" si="16"/>
        <v>0</v>
      </c>
      <c r="Z106" s="89">
        <f t="shared" si="17"/>
        <v>0</v>
      </c>
      <c r="AA106" s="90">
        <f t="shared" si="18"/>
        <v>0</v>
      </c>
      <c r="AB106" s="73"/>
      <c r="AC106" s="91">
        <f t="shared" si="19"/>
        <v>0</v>
      </c>
    </row>
    <row r="107" spans="2:29" ht="18" x14ac:dyDescent="0.35">
      <c r="B107" s="238" t="s">
        <v>222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2"/>
      <c r="T107" s="109"/>
      <c r="U107" s="109"/>
      <c r="V107" s="109"/>
      <c r="W107" s="110"/>
      <c r="X107" s="2"/>
      <c r="Y107" s="133"/>
      <c r="Z107" s="109"/>
      <c r="AA107" s="134"/>
      <c r="AB107" s="73"/>
      <c r="AC107" s="135"/>
    </row>
    <row r="108" spans="2:29" x14ac:dyDescent="0.3">
      <c r="B108" s="236" t="s">
        <v>246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77"/>
      <c r="T108" s="86">
        <v>49.9</v>
      </c>
      <c r="U108" s="2">
        <v>10</v>
      </c>
      <c r="V108" s="2" t="s">
        <v>81</v>
      </c>
      <c r="W108" s="87">
        <v>392</v>
      </c>
      <c r="X108" s="2"/>
      <c r="Y108" s="88">
        <f t="shared" ref="Y108:Y117" si="20">SUM(C108:R108)</f>
        <v>0</v>
      </c>
      <c r="Z108" s="89">
        <f t="shared" ref="Z108:Z117" si="21">U108*Y108</f>
        <v>0</v>
      </c>
      <c r="AA108" s="90">
        <f t="shared" ref="AA108:AA117" si="22">(Y108*W108)/1000</f>
        <v>0</v>
      </c>
      <c r="AB108" s="73"/>
      <c r="AC108" s="91">
        <f t="shared" ref="AC108:AC117" si="23">Y108*T108</f>
        <v>0</v>
      </c>
    </row>
    <row r="109" spans="2:29" x14ac:dyDescent="0.3">
      <c r="B109" s="236" t="s">
        <v>249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77"/>
      <c r="T109" s="86">
        <v>56.4</v>
      </c>
      <c r="U109" s="2">
        <v>10</v>
      </c>
      <c r="V109" s="2" t="s">
        <v>57</v>
      </c>
      <c r="W109" s="87">
        <v>988</v>
      </c>
      <c r="X109" s="2"/>
      <c r="Y109" s="88">
        <f t="shared" si="20"/>
        <v>0</v>
      </c>
      <c r="Z109" s="89">
        <f t="shared" si="21"/>
        <v>0</v>
      </c>
      <c r="AA109" s="90">
        <f t="shared" si="22"/>
        <v>0</v>
      </c>
      <c r="AB109" s="73"/>
      <c r="AC109" s="91">
        <f t="shared" si="23"/>
        <v>0</v>
      </c>
    </row>
    <row r="110" spans="2:29" x14ac:dyDescent="0.3">
      <c r="B110" s="236" t="s">
        <v>247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77"/>
      <c r="T110" s="86">
        <v>97</v>
      </c>
      <c r="U110" s="2">
        <v>10</v>
      </c>
      <c r="V110" s="2" t="s">
        <v>61</v>
      </c>
      <c r="W110" s="87">
        <v>1868</v>
      </c>
      <c r="X110" s="2"/>
      <c r="Y110" s="88">
        <f t="shared" si="20"/>
        <v>0</v>
      </c>
      <c r="Z110" s="89">
        <f t="shared" si="21"/>
        <v>0</v>
      </c>
      <c r="AA110" s="90">
        <f t="shared" si="22"/>
        <v>0</v>
      </c>
      <c r="AB110" s="73"/>
      <c r="AC110" s="91">
        <f t="shared" si="23"/>
        <v>0</v>
      </c>
    </row>
    <row r="111" spans="2:29" x14ac:dyDescent="0.3">
      <c r="B111" s="236" t="s">
        <v>248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77"/>
      <c r="T111" s="86">
        <v>98</v>
      </c>
      <c r="U111" s="2">
        <v>7</v>
      </c>
      <c r="V111" s="2" t="s">
        <v>61</v>
      </c>
      <c r="W111" s="87">
        <v>2100</v>
      </c>
      <c r="X111" s="2"/>
      <c r="Y111" s="88">
        <f t="shared" si="20"/>
        <v>0</v>
      </c>
      <c r="Z111" s="89">
        <f t="shared" si="21"/>
        <v>0</v>
      </c>
      <c r="AA111" s="90">
        <f t="shared" si="22"/>
        <v>0</v>
      </c>
      <c r="AB111" s="73"/>
      <c r="AC111" s="91">
        <f t="shared" si="23"/>
        <v>0</v>
      </c>
    </row>
    <row r="112" spans="2:29" x14ac:dyDescent="0.3">
      <c r="B112" s="236" t="s">
        <v>250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77"/>
      <c r="T112" s="86">
        <v>209</v>
      </c>
      <c r="U112" s="2">
        <v>9</v>
      </c>
      <c r="V112" s="2" t="s">
        <v>63</v>
      </c>
      <c r="W112" s="87">
        <v>4693</v>
      </c>
      <c r="X112" s="2"/>
      <c r="Y112" s="88">
        <f t="shared" si="20"/>
        <v>0</v>
      </c>
      <c r="Z112" s="89">
        <f t="shared" si="21"/>
        <v>0</v>
      </c>
      <c r="AA112" s="90">
        <f t="shared" si="22"/>
        <v>0</v>
      </c>
      <c r="AB112" s="73"/>
      <c r="AC112" s="91">
        <f t="shared" si="23"/>
        <v>0</v>
      </c>
    </row>
    <row r="113" spans="2:29" x14ac:dyDescent="0.3">
      <c r="B113" s="236" t="s">
        <v>251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77"/>
      <c r="T113" s="86">
        <v>134</v>
      </c>
      <c r="U113" s="2">
        <v>3</v>
      </c>
      <c r="V113" s="2" t="s">
        <v>63</v>
      </c>
      <c r="W113" s="87">
        <v>2047</v>
      </c>
      <c r="X113" s="2"/>
      <c r="Y113" s="88">
        <f t="shared" si="20"/>
        <v>0</v>
      </c>
      <c r="Z113" s="89">
        <f t="shared" si="21"/>
        <v>0</v>
      </c>
      <c r="AA113" s="90">
        <f t="shared" si="22"/>
        <v>0</v>
      </c>
      <c r="AB113" s="73"/>
      <c r="AC113" s="91">
        <f t="shared" si="23"/>
        <v>0</v>
      </c>
    </row>
    <row r="114" spans="2:29" x14ac:dyDescent="0.3">
      <c r="B114" s="236" t="s">
        <v>252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77"/>
      <c r="T114" s="86">
        <v>189</v>
      </c>
      <c r="U114" s="2">
        <v>3</v>
      </c>
      <c r="V114" s="2" t="s">
        <v>76</v>
      </c>
      <c r="W114" s="87">
        <v>3996</v>
      </c>
      <c r="X114" s="2"/>
      <c r="Y114" s="88">
        <f t="shared" si="20"/>
        <v>0</v>
      </c>
      <c r="Z114" s="89">
        <f t="shared" si="21"/>
        <v>0</v>
      </c>
      <c r="AA114" s="90">
        <f t="shared" si="22"/>
        <v>0</v>
      </c>
      <c r="AB114" s="73"/>
      <c r="AC114" s="91">
        <f t="shared" si="23"/>
        <v>0</v>
      </c>
    </row>
    <row r="115" spans="2:29" x14ac:dyDescent="0.3">
      <c r="B115" s="236" t="s">
        <v>253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77"/>
      <c r="T115" s="86">
        <v>79</v>
      </c>
      <c r="U115" s="2">
        <v>1</v>
      </c>
      <c r="V115" s="2" t="s">
        <v>76</v>
      </c>
      <c r="W115" s="87">
        <v>1678</v>
      </c>
      <c r="X115" s="2"/>
      <c r="Y115" s="88">
        <f t="shared" si="20"/>
        <v>0</v>
      </c>
      <c r="Z115" s="89">
        <f t="shared" si="21"/>
        <v>0</v>
      </c>
      <c r="AA115" s="90">
        <f t="shared" si="22"/>
        <v>0</v>
      </c>
      <c r="AB115" s="73"/>
      <c r="AC115" s="91">
        <f t="shared" si="23"/>
        <v>0</v>
      </c>
    </row>
    <row r="116" spans="2:29" x14ac:dyDescent="0.3">
      <c r="B116" s="236" t="s">
        <v>254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77"/>
      <c r="T116" s="86">
        <v>259</v>
      </c>
      <c r="U116" s="2">
        <v>6</v>
      </c>
      <c r="V116" s="2" t="s">
        <v>234</v>
      </c>
      <c r="W116" s="87">
        <v>6043</v>
      </c>
      <c r="X116" s="2"/>
      <c r="Y116" s="88">
        <f t="shared" si="20"/>
        <v>0</v>
      </c>
      <c r="Z116" s="89">
        <f t="shared" si="21"/>
        <v>0</v>
      </c>
      <c r="AA116" s="90">
        <f t="shared" si="22"/>
        <v>0</v>
      </c>
      <c r="AB116" s="73"/>
      <c r="AC116" s="91">
        <f t="shared" si="23"/>
        <v>0</v>
      </c>
    </row>
    <row r="117" spans="2:29" x14ac:dyDescent="0.3">
      <c r="B117" s="236" t="s">
        <v>255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77"/>
      <c r="T117" s="86">
        <v>659</v>
      </c>
      <c r="U117" s="2">
        <v>52</v>
      </c>
      <c r="V117" s="2" t="s">
        <v>233</v>
      </c>
      <c r="W117" s="87">
        <v>16084</v>
      </c>
      <c r="X117" s="2"/>
      <c r="Y117" s="88">
        <f t="shared" si="20"/>
        <v>0</v>
      </c>
      <c r="Z117" s="89">
        <f t="shared" si="21"/>
        <v>0</v>
      </c>
      <c r="AA117" s="90">
        <f t="shared" si="22"/>
        <v>0</v>
      </c>
      <c r="AB117" s="73"/>
      <c r="AC117" s="91">
        <f t="shared" si="23"/>
        <v>0</v>
      </c>
    </row>
    <row r="118" spans="2:29" ht="18" x14ac:dyDescent="0.35">
      <c r="B118" s="238" t="s">
        <v>172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2"/>
      <c r="T118" s="109"/>
      <c r="U118" s="109"/>
      <c r="V118" s="109"/>
      <c r="W118" s="110"/>
      <c r="X118" s="2"/>
      <c r="Y118" s="133"/>
      <c r="Z118" s="109"/>
      <c r="AA118" s="134"/>
      <c r="AB118" s="73"/>
      <c r="AC118" s="135"/>
    </row>
    <row r="119" spans="2:29" x14ac:dyDescent="0.3">
      <c r="B119" s="236" t="s">
        <v>173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1"/>
      <c r="T119" s="86">
        <v>449</v>
      </c>
      <c r="U119" s="2">
        <v>7</v>
      </c>
      <c r="V119" s="2" t="s">
        <v>109</v>
      </c>
      <c r="W119" s="87">
        <v>10751</v>
      </c>
      <c r="X119" s="2"/>
      <c r="Y119" s="88">
        <f>SUM(C119:R119)</f>
        <v>0</v>
      </c>
      <c r="Z119" s="89">
        <f>U119*Y119</f>
        <v>0</v>
      </c>
      <c r="AA119" s="90">
        <f>(Y119*W119)/1000</f>
        <v>0</v>
      </c>
      <c r="AB119" s="73"/>
      <c r="AC119" s="91">
        <f>Y119*T119</f>
        <v>0</v>
      </c>
    </row>
    <row r="120" spans="2:29" x14ac:dyDescent="0.3">
      <c r="B120" s="236" t="s">
        <v>174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1"/>
      <c r="T120" s="86">
        <v>43.87</v>
      </c>
      <c r="U120" s="2">
        <v>8</v>
      </c>
      <c r="V120" s="2" t="s">
        <v>175</v>
      </c>
      <c r="W120" s="87">
        <v>530</v>
      </c>
      <c r="X120" s="2"/>
      <c r="Y120" s="88">
        <f>SUM(C120:R120)</f>
        <v>0</v>
      </c>
      <c r="Z120" s="89">
        <f>U120*Y120</f>
        <v>0</v>
      </c>
      <c r="AA120" s="90">
        <f>(Y120*W120)/1000</f>
        <v>0</v>
      </c>
      <c r="AB120" s="73"/>
      <c r="AC120" s="91">
        <f>Y120*T120</f>
        <v>0</v>
      </c>
    </row>
    <row r="121" spans="2:29" ht="18" x14ac:dyDescent="0.35">
      <c r="B121" s="238" t="s">
        <v>216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"/>
      <c r="T121" s="115"/>
      <c r="U121" s="109"/>
      <c r="V121" s="109"/>
      <c r="W121" s="110"/>
      <c r="X121" s="2"/>
      <c r="Y121" s="133"/>
      <c r="Z121" s="109"/>
      <c r="AA121" s="134"/>
      <c r="AB121" s="73"/>
      <c r="AC121" s="135"/>
    </row>
    <row r="122" spans="2:29" x14ac:dyDescent="0.3">
      <c r="B122" s="236" t="s">
        <v>176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221" t="s">
        <v>237</v>
      </c>
      <c r="S122" s="1"/>
      <c r="T122" s="86">
        <v>39.9</v>
      </c>
      <c r="U122" s="2">
        <v>8</v>
      </c>
      <c r="V122" s="2" t="s">
        <v>57</v>
      </c>
      <c r="W122" s="87">
        <v>400</v>
      </c>
      <c r="X122" s="2"/>
      <c r="Y122" s="88">
        <f t="shared" ref="Y122:Y130" si="24">SUM(C122:R122)</f>
        <v>0</v>
      </c>
      <c r="Z122" s="89">
        <f t="shared" ref="Z122:Z130" si="25">U122*Y122</f>
        <v>0</v>
      </c>
      <c r="AA122" s="90">
        <f t="shared" ref="AA122:AA130" si="26">(Y122*W122)/1000</f>
        <v>0</v>
      </c>
      <c r="AB122" s="73"/>
      <c r="AC122" s="91">
        <f t="shared" ref="AC122:AC130" si="27">Y122*T122</f>
        <v>0</v>
      </c>
    </row>
    <row r="123" spans="2:29" x14ac:dyDescent="0.3">
      <c r="B123" s="236" t="s">
        <v>210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222"/>
      <c r="S123" s="1"/>
      <c r="T123" s="86">
        <v>79.45</v>
      </c>
      <c r="U123" s="2">
        <v>1</v>
      </c>
      <c r="V123" s="2" t="s">
        <v>175</v>
      </c>
      <c r="W123" s="87">
        <v>1550</v>
      </c>
      <c r="X123" s="2"/>
      <c r="Y123" s="88">
        <f t="shared" si="24"/>
        <v>0</v>
      </c>
      <c r="Z123" s="89">
        <f t="shared" si="25"/>
        <v>0</v>
      </c>
      <c r="AA123" s="90">
        <f t="shared" si="26"/>
        <v>0</v>
      </c>
      <c r="AB123" s="73"/>
      <c r="AC123" s="91">
        <f t="shared" si="27"/>
        <v>0</v>
      </c>
    </row>
    <row r="124" spans="2:29" x14ac:dyDescent="0.3">
      <c r="B124" s="236" t="s">
        <v>211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222"/>
      <c r="S124" s="1"/>
      <c r="T124" s="86">
        <v>118.4</v>
      </c>
      <c r="U124" s="2">
        <v>1</v>
      </c>
      <c r="V124" s="2" t="s">
        <v>175</v>
      </c>
      <c r="W124" s="87">
        <v>2450</v>
      </c>
      <c r="X124" s="2"/>
      <c r="Y124" s="88">
        <f t="shared" si="24"/>
        <v>0</v>
      </c>
      <c r="Z124" s="89">
        <f t="shared" si="25"/>
        <v>0</v>
      </c>
      <c r="AA124" s="90">
        <f t="shared" si="26"/>
        <v>0</v>
      </c>
      <c r="AB124" s="73"/>
      <c r="AC124" s="91">
        <f t="shared" si="27"/>
        <v>0</v>
      </c>
    </row>
    <row r="125" spans="2:29" x14ac:dyDescent="0.3">
      <c r="B125" s="236" t="s">
        <v>212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222"/>
      <c r="S125" s="1"/>
      <c r="T125" s="86">
        <v>149</v>
      </c>
      <c r="U125" s="2">
        <v>1</v>
      </c>
      <c r="V125" s="2" t="s">
        <v>175</v>
      </c>
      <c r="W125" s="87">
        <v>3000</v>
      </c>
      <c r="X125" s="2"/>
      <c r="Y125" s="88">
        <f t="shared" si="24"/>
        <v>0</v>
      </c>
      <c r="Z125" s="89">
        <f t="shared" si="25"/>
        <v>0</v>
      </c>
      <c r="AA125" s="90">
        <f t="shared" si="26"/>
        <v>0</v>
      </c>
      <c r="AB125" s="73"/>
      <c r="AC125" s="91">
        <f t="shared" si="27"/>
        <v>0</v>
      </c>
    </row>
    <row r="126" spans="2:29" x14ac:dyDescent="0.3">
      <c r="B126" s="236" t="s">
        <v>213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222"/>
      <c r="S126" s="1"/>
      <c r="T126" s="86">
        <v>299</v>
      </c>
      <c r="U126" s="2">
        <v>3</v>
      </c>
      <c r="V126" s="2" t="s">
        <v>177</v>
      </c>
      <c r="W126" s="87">
        <v>7000</v>
      </c>
      <c r="X126" s="2"/>
      <c r="Y126" s="88">
        <f t="shared" si="24"/>
        <v>0</v>
      </c>
      <c r="Z126" s="89">
        <f t="shared" si="25"/>
        <v>0</v>
      </c>
      <c r="AA126" s="90">
        <f t="shared" si="26"/>
        <v>0</v>
      </c>
      <c r="AB126" s="73"/>
      <c r="AC126" s="91">
        <f t="shared" si="27"/>
        <v>0</v>
      </c>
    </row>
    <row r="127" spans="2:29" x14ac:dyDescent="0.3">
      <c r="B127" s="236" t="s">
        <v>214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222"/>
      <c r="S127" s="1"/>
      <c r="T127" s="86">
        <v>139</v>
      </c>
      <c r="U127" s="2">
        <v>4</v>
      </c>
      <c r="V127" s="2" t="s">
        <v>177</v>
      </c>
      <c r="W127" s="87">
        <v>2367</v>
      </c>
      <c r="X127" s="2"/>
      <c r="Y127" s="88">
        <f t="shared" si="24"/>
        <v>0</v>
      </c>
      <c r="Z127" s="89">
        <f t="shared" si="25"/>
        <v>0</v>
      </c>
      <c r="AA127" s="90">
        <f t="shared" si="26"/>
        <v>0</v>
      </c>
      <c r="AB127" s="73"/>
      <c r="AC127" s="91">
        <f t="shared" si="27"/>
        <v>0</v>
      </c>
    </row>
    <row r="128" spans="2:29" x14ac:dyDescent="0.3">
      <c r="B128" s="236" t="s">
        <v>215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222"/>
      <c r="S128" s="1"/>
      <c r="T128" s="86">
        <v>147.80000000000001</v>
      </c>
      <c r="U128" s="2">
        <v>5</v>
      </c>
      <c r="V128" s="2" t="s">
        <v>178</v>
      </c>
      <c r="W128" s="87">
        <v>2389</v>
      </c>
      <c r="X128" s="2"/>
      <c r="Y128" s="88">
        <f t="shared" si="24"/>
        <v>0</v>
      </c>
      <c r="Z128" s="89">
        <f t="shared" si="25"/>
        <v>0</v>
      </c>
      <c r="AA128" s="90">
        <f t="shared" si="26"/>
        <v>0</v>
      </c>
      <c r="AB128" s="73"/>
      <c r="AC128" s="91">
        <f t="shared" si="27"/>
        <v>0</v>
      </c>
    </row>
    <row r="129" spans="2:35" x14ac:dyDescent="0.3">
      <c r="B129" s="236" t="s">
        <v>223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222"/>
      <c r="S129" s="1"/>
      <c r="T129" s="86">
        <v>450</v>
      </c>
      <c r="U129" s="2">
        <v>14</v>
      </c>
      <c r="V129" s="2" t="s">
        <v>141</v>
      </c>
      <c r="W129" s="87">
        <v>7623</v>
      </c>
      <c r="X129" s="2"/>
      <c r="Y129" s="88">
        <f t="shared" si="24"/>
        <v>0</v>
      </c>
      <c r="Z129" s="89">
        <f t="shared" si="25"/>
        <v>0</v>
      </c>
      <c r="AA129" s="90">
        <f t="shared" si="26"/>
        <v>0</v>
      </c>
      <c r="AB129" s="73"/>
      <c r="AC129" s="91">
        <f t="shared" si="27"/>
        <v>0</v>
      </c>
    </row>
    <row r="130" spans="2:35" x14ac:dyDescent="0.3">
      <c r="B130" s="236" t="s">
        <v>224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223"/>
      <c r="S130" s="1"/>
      <c r="T130" s="86">
        <v>145</v>
      </c>
      <c r="U130" s="2">
        <v>2</v>
      </c>
      <c r="V130" s="2" t="s">
        <v>109</v>
      </c>
      <c r="W130" s="87">
        <v>2940</v>
      </c>
      <c r="X130" s="2"/>
      <c r="Y130" s="88">
        <f t="shared" si="24"/>
        <v>0</v>
      </c>
      <c r="Z130" s="89">
        <f t="shared" si="25"/>
        <v>0</v>
      </c>
      <c r="AA130" s="90">
        <f t="shared" si="26"/>
        <v>0</v>
      </c>
      <c r="AB130" s="73"/>
      <c r="AC130" s="91">
        <f t="shared" si="27"/>
        <v>0</v>
      </c>
    </row>
    <row r="131" spans="2:35" ht="18" x14ac:dyDescent="0.35">
      <c r="B131" s="238" t="s">
        <v>202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"/>
      <c r="T131" s="115"/>
      <c r="U131" s="109"/>
      <c r="V131" s="109"/>
      <c r="W131" s="110"/>
      <c r="X131" s="2"/>
      <c r="Y131" s="133"/>
      <c r="Z131" s="109"/>
      <c r="AA131" s="134"/>
      <c r="AB131" s="73"/>
      <c r="AC131" s="135"/>
    </row>
    <row r="132" spans="2:35" x14ac:dyDescent="0.3">
      <c r="B132" s="236" t="s">
        <v>243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1"/>
      <c r="T132" s="86">
        <v>46.9</v>
      </c>
      <c r="U132" s="2">
        <v>1</v>
      </c>
      <c r="V132" s="2" t="s">
        <v>109</v>
      </c>
      <c r="W132" s="87">
        <v>2120</v>
      </c>
      <c r="X132" s="2"/>
      <c r="Y132" s="88">
        <f>SUM(C132:R132)</f>
        <v>0</v>
      </c>
      <c r="Z132" s="89">
        <f t="shared" ref="Z132:Z134" si="28">U132*Y132</f>
        <v>0</v>
      </c>
      <c r="AA132" s="90">
        <f t="shared" ref="AA132:AA134" si="29">(Y132*W132)/1000</f>
        <v>0</v>
      </c>
      <c r="AB132" s="73"/>
      <c r="AC132" s="91">
        <f t="shared" ref="AC132:AC134" si="30">Y132*T132</f>
        <v>0</v>
      </c>
    </row>
    <row r="133" spans="2:35" x14ac:dyDescent="0.3">
      <c r="B133" s="236" t="s">
        <v>225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1"/>
      <c r="T133" s="86">
        <v>569</v>
      </c>
      <c r="U133" s="2">
        <v>20</v>
      </c>
      <c r="V133" s="2" t="s">
        <v>109</v>
      </c>
      <c r="W133" s="87">
        <v>26600</v>
      </c>
      <c r="X133" s="2"/>
      <c r="Y133" s="88">
        <f>SUM(C133:R133)</f>
        <v>0</v>
      </c>
      <c r="Z133" s="89">
        <f t="shared" si="28"/>
        <v>0</v>
      </c>
      <c r="AA133" s="90">
        <f t="shared" si="29"/>
        <v>0</v>
      </c>
      <c r="AB133" s="73"/>
      <c r="AC133" s="91">
        <f t="shared" si="30"/>
        <v>0</v>
      </c>
    </row>
    <row r="134" spans="2:35" x14ac:dyDescent="0.3">
      <c r="B134" s="237" t="s">
        <v>226</v>
      </c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1"/>
      <c r="T134" s="94">
        <v>829</v>
      </c>
      <c r="U134" s="95">
        <v>31</v>
      </c>
      <c r="V134" s="95" t="s">
        <v>109</v>
      </c>
      <c r="W134" s="96">
        <v>43995</v>
      </c>
      <c r="X134" s="2"/>
      <c r="Y134" s="97">
        <f>SUM(C134:R134)</f>
        <v>0</v>
      </c>
      <c r="Z134" s="98">
        <f t="shared" si="28"/>
        <v>0</v>
      </c>
      <c r="AA134" s="106">
        <f t="shared" si="29"/>
        <v>0</v>
      </c>
      <c r="AB134" s="73"/>
      <c r="AC134" s="99">
        <f t="shared" si="30"/>
        <v>0</v>
      </c>
    </row>
    <row r="135" spans="2:35" ht="18" x14ac:dyDescent="0.35">
      <c r="B135" s="238" t="s">
        <v>236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"/>
      <c r="T135" s="115"/>
      <c r="U135" s="109"/>
      <c r="V135" s="109"/>
      <c r="W135" s="110"/>
      <c r="X135" s="2"/>
      <c r="Y135" s="133"/>
      <c r="Z135" s="109"/>
      <c r="AA135" s="134"/>
      <c r="AB135" s="73"/>
      <c r="AC135" s="135"/>
      <c r="AG135" s="17"/>
      <c r="AI135" s="206"/>
    </row>
    <row r="136" spans="2:35" x14ac:dyDescent="0.3">
      <c r="B136" s="235" t="s">
        <v>244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7"/>
      <c r="T136" s="207">
        <v>78.288000000000011</v>
      </c>
      <c r="U136" s="79">
        <v>15</v>
      </c>
      <c r="V136" s="79" t="s">
        <v>235</v>
      </c>
      <c r="W136" s="80">
        <v>2488</v>
      </c>
      <c r="X136" s="2"/>
      <c r="Y136" s="208">
        <f>SUM(C136:R136)</f>
        <v>0</v>
      </c>
      <c r="Z136" s="82">
        <f>U136*Y136</f>
        <v>0</v>
      </c>
      <c r="AA136" s="83">
        <f>(Y136*W136)/1000</f>
        <v>0</v>
      </c>
      <c r="AB136" s="209">
        <f>Y136*T136</f>
        <v>0</v>
      </c>
      <c r="AC136" s="84">
        <f t="shared" ref="AC136" si="31">Y136*T136</f>
        <v>0</v>
      </c>
      <c r="AG136" s="17"/>
      <c r="AI136" s="206"/>
    </row>
    <row r="137" spans="2:35" ht="18" x14ac:dyDescent="0.35">
      <c r="B137" s="239" t="s">
        <v>179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"/>
      <c r="T137" s="115"/>
      <c r="U137" s="109"/>
      <c r="V137" s="109"/>
      <c r="W137" s="110"/>
      <c r="X137" s="2"/>
      <c r="Y137" s="133"/>
      <c r="Z137" s="109"/>
      <c r="AA137" s="134"/>
      <c r="AB137" s="73"/>
      <c r="AC137" s="135"/>
    </row>
    <row r="138" spans="2:35" x14ac:dyDescent="0.3">
      <c r="B138" s="235" t="s">
        <v>227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1"/>
      <c r="T138" s="86">
        <v>0.57999999999999996</v>
      </c>
      <c r="U138" s="2">
        <v>1</v>
      </c>
      <c r="V138" s="2" t="s">
        <v>109</v>
      </c>
      <c r="W138" s="87">
        <v>0</v>
      </c>
      <c r="X138" s="2"/>
      <c r="Y138" s="81">
        <f>SUM(C138:R138)</f>
        <v>0</v>
      </c>
      <c r="Z138" s="82">
        <f t="shared" ref="Z138:Z144" si="32">U138*Y138</f>
        <v>0</v>
      </c>
      <c r="AA138" s="83">
        <f t="shared" ref="AA138:AA144" si="33">(Y138*W138)/1000</f>
        <v>0</v>
      </c>
      <c r="AB138" s="73"/>
      <c r="AC138" s="84">
        <f t="shared" ref="AC138:AC144" si="34">Y138*T138</f>
        <v>0</v>
      </c>
    </row>
    <row r="139" spans="2:35" x14ac:dyDescent="0.3">
      <c r="B139" s="236" t="s">
        <v>228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1"/>
      <c r="T139" s="86">
        <v>0.57999999999999996</v>
      </c>
      <c r="U139" s="2">
        <v>1</v>
      </c>
      <c r="V139" s="2" t="s">
        <v>109</v>
      </c>
      <c r="W139" s="87">
        <v>0</v>
      </c>
      <c r="X139" s="2"/>
      <c r="Y139" s="88">
        <f>SUM(C139:R139)</f>
        <v>0</v>
      </c>
      <c r="Z139" s="89">
        <f t="shared" si="32"/>
        <v>0</v>
      </c>
      <c r="AA139" s="90">
        <f t="shared" si="33"/>
        <v>0</v>
      </c>
      <c r="AB139" s="73"/>
      <c r="AC139" s="91">
        <f t="shared" si="34"/>
        <v>0</v>
      </c>
    </row>
    <row r="140" spans="2:35" x14ac:dyDescent="0.3">
      <c r="B140" s="237" t="s">
        <v>229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1"/>
      <c r="T140" s="94">
        <v>0.38</v>
      </c>
      <c r="U140" s="95">
        <v>1</v>
      </c>
      <c r="V140" s="95" t="s">
        <v>109</v>
      </c>
      <c r="W140" s="96">
        <v>0</v>
      </c>
      <c r="X140" s="2"/>
      <c r="Y140" s="97">
        <f>SUM(C140:R140)</f>
        <v>0</v>
      </c>
      <c r="Z140" s="98">
        <f t="shared" si="32"/>
        <v>0</v>
      </c>
      <c r="AA140" s="106">
        <f t="shared" si="33"/>
        <v>0</v>
      </c>
      <c r="AB140" s="73"/>
      <c r="AC140" s="99">
        <f t="shared" si="34"/>
        <v>0</v>
      </c>
    </row>
    <row r="141" spans="2:35" ht="18" x14ac:dyDescent="0.35">
      <c r="B141" s="107" t="s">
        <v>230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"/>
      <c r="T141" s="115"/>
      <c r="U141" s="109"/>
      <c r="V141" s="109"/>
      <c r="W141" s="110"/>
      <c r="X141" s="2"/>
      <c r="Y141" s="133"/>
      <c r="Z141" s="109"/>
      <c r="AA141" s="134"/>
      <c r="AB141" s="73"/>
      <c r="AC141" s="135"/>
    </row>
    <row r="142" spans="2:35" x14ac:dyDescent="0.3">
      <c r="B142" s="112" t="s">
        <v>180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1"/>
      <c r="T142" s="86">
        <v>11.9</v>
      </c>
      <c r="U142" s="2">
        <v>0</v>
      </c>
      <c r="V142" s="2" t="s">
        <v>109</v>
      </c>
      <c r="W142" s="87">
        <v>106</v>
      </c>
      <c r="X142" s="2"/>
      <c r="Y142" s="81">
        <f>SUM(C142:R142)</f>
        <v>0</v>
      </c>
      <c r="Z142" s="82">
        <f t="shared" si="32"/>
        <v>0</v>
      </c>
      <c r="AA142" s="83">
        <f t="shared" si="33"/>
        <v>0</v>
      </c>
      <c r="AB142" s="73"/>
      <c r="AC142" s="84">
        <f t="shared" si="34"/>
        <v>0</v>
      </c>
    </row>
    <row r="143" spans="2:35" x14ac:dyDescent="0.3">
      <c r="B143" s="114" t="s">
        <v>231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1"/>
      <c r="T143" s="86">
        <v>49.9</v>
      </c>
      <c r="U143" s="2">
        <v>0</v>
      </c>
      <c r="V143" s="2" t="s">
        <v>109</v>
      </c>
      <c r="W143" s="87"/>
      <c r="X143" s="2"/>
      <c r="Y143" s="88">
        <f>SUM(C143:R143)</f>
        <v>0</v>
      </c>
      <c r="Z143" s="89">
        <f t="shared" si="32"/>
        <v>0</v>
      </c>
      <c r="AA143" s="90">
        <f t="shared" si="33"/>
        <v>0</v>
      </c>
      <c r="AB143" s="73"/>
      <c r="AC143" s="91">
        <f t="shared" si="34"/>
        <v>0</v>
      </c>
    </row>
    <row r="144" spans="2:35" x14ac:dyDescent="0.3">
      <c r="B144" s="92" t="s">
        <v>232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1"/>
      <c r="T144" s="94">
        <v>19.899999999999999</v>
      </c>
      <c r="U144" s="95">
        <v>0</v>
      </c>
      <c r="V144" s="95" t="s">
        <v>109</v>
      </c>
      <c r="W144" s="96">
        <v>340</v>
      </c>
      <c r="X144" s="2"/>
      <c r="Y144" s="97">
        <f>SUM(C144:R144)</f>
        <v>0</v>
      </c>
      <c r="Z144" s="98">
        <f t="shared" si="32"/>
        <v>0</v>
      </c>
      <c r="AA144" s="106">
        <f t="shared" si="33"/>
        <v>0</v>
      </c>
      <c r="AB144" s="73"/>
      <c r="AC144" s="99">
        <f t="shared" si="34"/>
        <v>0</v>
      </c>
    </row>
    <row r="145" spans="2:29" ht="16.2" thickBot="1" x14ac:dyDescent="0.35">
      <c r="B145" s="203" t="s">
        <v>181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3"/>
      <c r="AA145" s="111"/>
    </row>
    <row r="146" spans="2:29" ht="18.600000000000001" thickBot="1" x14ac:dyDescent="0.4"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145"/>
      <c r="V146" s="145"/>
      <c r="W146" s="146" t="s">
        <v>183</v>
      </c>
      <c r="X146" s="145"/>
      <c r="Y146" s="147">
        <f>SUM(Y11:Y144)</f>
        <v>0</v>
      </c>
      <c r="Z146" s="148">
        <f>SUM(Z11:Z144)</f>
        <v>0</v>
      </c>
      <c r="AA146" s="149">
        <f>SUM(AA11:AA144)</f>
        <v>0</v>
      </c>
      <c r="AB146" s="150"/>
      <c r="AC146" s="151">
        <f>SUM(AC11:AC144)</f>
        <v>0</v>
      </c>
    </row>
    <row r="147" spans="2:29" ht="6" customHeight="1" x14ac:dyDescent="0.35">
      <c r="U147" s="154"/>
      <c r="V147" s="154"/>
      <c r="W147" s="155"/>
      <c r="X147" s="154"/>
      <c r="Y147" s="156"/>
    </row>
    <row r="148" spans="2:29" ht="4.95" customHeight="1" x14ac:dyDescent="0.3"/>
    <row r="150" spans="2:29" ht="17.399999999999999" x14ac:dyDescent="0.35">
      <c r="B150" s="193"/>
    </row>
  </sheetData>
  <mergeCells count="9">
    <mergeCell ref="U2:Y2"/>
    <mergeCell ref="C3:P3"/>
    <mergeCell ref="C4:H4"/>
    <mergeCell ref="U6:W6"/>
    <mergeCell ref="C8:R8"/>
    <mergeCell ref="D11:R23"/>
    <mergeCell ref="B146:T146"/>
    <mergeCell ref="B2:T2"/>
    <mergeCell ref="R122:R130"/>
  </mergeCells>
  <hyperlinks>
    <hyperlink ref="U2" r:id="rId1" xr:uid="{CEF942B9-7A03-473D-B466-4CF442F26803}"/>
  </hyperlinks>
  <pageMargins left="0.7" right="0.7" top="0.75" bottom="0.75" header="0.51180555555555496" footer="0.51180555555555496"/>
  <pageSetup firstPageNumber="0" fitToWidth="0" orientation="portrait" horizontalDpi="300" verticalDpi="300"/>
  <headerFooter>
    <oddHeader>&amp;C&amp;10 AGC Internal Use Only.&amp;1#</oddHeader>
  </headerFooter>
  <rowBreaks count="1" manualBreakCount="1">
    <brk id="61" max="16383" man="1"/>
  </rowBreaks>
  <colBreaks count="1" manualBreakCount="1">
    <brk id="3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B1:V33"/>
  <sheetViews>
    <sheetView zoomScale="70" zoomScaleNormal="70" workbookViewId="0">
      <pane ySplit="9" topLeftCell="A10" activePane="bottomLeft" state="frozen"/>
      <selection pane="bottomLeft" activeCell="B2" sqref="B2:M2"/>
    </sheetView>
  </sheetViews>
  <sheetFormatPr defaultRowHeight="15.6" x14ac:dyDescent="0.3"/>
  <cols>
    <col min="1" max="1" width="2.5546875" customWidth="1"/>
    <col min="2" max="2" width="48.21875" customWidth="1"/>
    <col min="3" max="3" width="4.88671875" style="16" customWidth="1"/>
    <col min="4" max="11" width="4.44140625" style="16" customWidth="1"/>
    <col min="12" max="12" width="1.109375" customWidth="1"/>
    <col min="13" max="13" width="14.21875" style="17" customWidth="1"/>
    <col min="14" max="14" width="10" style="16" customWidth="1"/>
    <col min="15" max="15" width="21.33203125" style="16" customWidth="1"/>
    <col min="16" max="16" width="8.33203125" style="18" customWidth="1"/>
    <col min="17" max="17" width="1.21875" style="16" customWidth="1"/>
    <col min="18" max="18" width="10.44140625" style="19" customWidth="1"/>
    <col min="19" max="19" width="12.33203125" style="16" customWidth="1"/>
    <col min="20" max="20" width="13.5546875" style="16" customWidth="1"/>
    <col min="21" max="21" width="1.77734375" customWidth="1"/>
    <col min="22" max="22" width="12.5546875" style="20" customWidth="1"/>
    <col min="23" max="23" width="8.77734375" customWidth="1"/>
    <col min="24" max="24" width="12.5546875" customWidth="1"/>
    <col min="25" max="1006" width="8.77734375" customWidth="1"/>
    <col min="1007" max="1025" width="8.5546875" customWidth="1"/>
  </cols>
  <sheetData>
    <row r="1" spans="2:22" ht="8.85" customHeight="1" x14ac:dyDescent="0.3"/>
    <row r="2" spans="2:22" ht="23.4" x14ac:dyDescent="0.45">
      <c r="B2" s="230" t="s">
        <v>256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 t="s">
        <v>25</v>
      </c>
      <c r="O2" s="231"/>
      <c r="P2" s="231"/>
      <c r="Q2" s="231"/>
      <c r="R2" s="231"/>
    </row>
    <row r="3" spans="2:22" ht="18" x14ac:dyDescent="0.35">
      <c r="B3" s="21" t="s">
        <v>26</v>
      </c>
      <c r="C3" s="232"/>
      <c r="D3" s="232"/>
      <c r="E3" s="232"/>
      <c r="F3" s="232"/>
      <c r="G3" s="232"/>
      <c r="H3" s="232"/>
      <c r="I3" s="232"/>
      <c r="J3" s="22"/>
      <c r="K3" s="23"/>
    </row>
    <row r="4" spans="2:22" ht="16.8" customHeight="1" x14ac:dyDescent="0.35">
      <c r="B4" s="21" t="s">
        <v>27</v>
      </c>
      <c r="C4" s="233"/>
      <c r="D4" s="233"/>
      <c r="E4" s="233"/>
      <c r="F4" s="233"/>
      <c r="G4" s="24"/>
      <c r="H4" s="24"/>
      <c r="I4" s="24"/>
      <c r="J4" s="24"/>
    </row>
    <row r="5" spans="2:22" ht="21" customHeight="1" x14ac:dyDescent="0.3">
      <c r="C5" s="25" t="s">
        <v>28</v>
      </c>
    </row>
    <row r="6" spans="2:22" ht="18" customHeight="1" x14ac:dyDescent="0.3">
      <c r="B6" s="26" t="s">
        <v>29</v>
      </c>
      <c r="C6" s="27">
        <f t="shared" ref="C6:K6" si="0">SUM(C10:C14)</f>
        <v>0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8"/>
      <c r="N6" s="227" t="s">
        <v>30</v>
      </c>
      <c r="O6" s="227"/>
      <c r="P6" s="227"/>
      <c r="Q6" s="29"/>
      <c r="R6" s="30">
        <f>R31</f>
        <v>0</v>
      </c>
      <c r="S6" s="30">
        <f>S31</f>
        <v>0</v>
      </c>
      <c r="T6" s="31">
        <f>T31</f>
        <v>0</v>
      </c>
      <c r="U6" s="29"/>
      <c r="V6" s="32">
        <f>V31</f>
        <v>0</v>
      </c>
    </row>
    <row r="7" spans="2:22" s="33" customFormat="1" ht="88.2" customHeight="1" x14ac:dyDescent="0.3">
      <c r="B7" s="34" t="s">
        <v>31</v>
      </c>
      <c r="C7" s="35" t="s">
        <v>32</v>
      </c>
      <c r="D7" s="36" t="s">
        <v>34</v>
      </c>
      <c r="E7" s="37" t="s">
        <v>35</v>
      </c>
      <c r="F7" s="38" t="s">
        <v>36</v>
      </c>
      <c r="G7" s="40" t="s">
        <v>38</v>
      </c>
      <c r="H7" s="158" t="s">
        <v>39</v>
      </c>
      <c r="I7" s="159" t="s">
        <v>184</v>
      </c>
      <c r="J7" s="42" t="s">
        <v>42</v>
      </c>
      <c r="K7" s="43" t="s">
        <v>43</v>
      </c>
      <c r="M7" s="17"/>
      <c r="P7" s="44"/>
      <c r="V7" s="45"/>
    </row>
    <row r="8" spans="2:22" s="33" customFormat="1" ht="60" customHeight="1" x14ac:dyDescent="0.35">
      <c r="B8" s="46" t="s">
        <v>44</v>
      </c>
      <c r="C8" s="234" t="s">
        <v>45</v>
      </c>
      <c r="D8" s="234"/>
      <c r="E8" s="234"/>
      <c r="F8" s="234"/>
      <c r="G8" s="234"/>
      <c r="H8" s="234"/>
      <c r="I8" s="234"/>
      <c r="J8" s="234"/>
      <c r="K8" s="234"/>
      <c r="L8" s="47"/>
      <c r="M8" s="48" t="s">
        <v>46</v>
      </c>
      <c r="N8" s="49" t="s">
        <v>47</v>
      </c>
      <c r="O8" s="50" t="s">
        <v>48</v>
      </c>
      <c r="P8" s="51" t="s">
        <v>185</v>
      </c>
      <c r="Q8" s="50"/>
      <c r="R8" s="52" t="s">
        <v>50</v>
      </c>
      <c r="S8" s="53" t="s">
        <v>51</v>
      </c>
      <c r="T8" s="54" t="s">
        <v>52</v>
      </c>
      <c r="U8" s="55"/>
      <c r="V8" s="56" t="s">
        <v>53</v>
      </c>
    </row>
    <row r="9" spans="2:22" s="33" customFormat="1" ht="6.6" customHeight="1" x14ac:dyDescent="0.35">
      <c r="B9" s="57"/>
      <c r="C9" s="58"/>
      <c r="D9" s="58"/>
      <c r="E9" s="58"/>
      <c r="F9" s="59"/>
      <c r="G9" s="59"/>
      <c r="H9" s="59"/>
      <c r="I9" s="59"/>
      <c r="J9" s="59"/>
      <c r="K9" s="59"/>
      <c r="L9" s="60"/>
      <c r="M9" s="61"/>
      <c r="N9" s="62"/>
      <c r="O9" s="63"/>
      <c r="P9" s="64"/>
      <c r="Q9" s="63"/>
      <c r="R9" s="65"/>
      <c r="S9" s="63"/>
      <c r="T9" s="66"/>
      <c r="U9" s="60"/>
      <c r="V9" s="67"/>
    </row>
    <row r="10" spans="2:22" ht="18" x14ac:dyDescent="0.35">
      <c r="B10" s="107" t="s">
        <v>186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"/>
      <c r="M10" s="205"/>
      <c r="N10" s="129"/>
      <c r="O10" s="129"/>
      <c r="P10" s="138"/>
      <c r="Q10" s="129"/>
      <c r="R10" s="139"/>
      <c r="S10" s="129"/>
      <c r="T10" s="140"/>
      <c r="U10" s="73"/>
      <c r="V10" s="141"/>
    </row>
    <row r="11" spans="2:22" x14ac:dyDescent="0.3">
      <c r="B11" s="136" t="s">
        <v>187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42"/>
      <c r="M11" s="119">
        <v>385</v>
      </c>
      <c r="N11" s="109">
        <v>2</v>
      </c>
      <c r="O11" s="109" t="s">
        <v>188</v>
      </c>
      <c r="P11" s="160">
        <v>18</v>
      </c>
      <c r="Q11" s="109"/>
      <c r="R11" s="120">
        <f>SUM(C11:K11)</f>
        <v>0</v>
      </c>
      <c r="S11" s="121">
        <f>N11*R11</f>
        <v>0</v>
      </c>
      <c r="T11" s="161">
        <f>(R11*P11)</f>
        <v>0</v>
      </c>
      <c r="U11" s="143"/>
      <c r="V11" s="162">
        <f>R11*M11</f>
        <v>0</v>
      </c>
    </row>
    <row r="12" spans="2:22" ht="15" customHeight="1" x14ac:dyDescent="0.3">
      <c r="B12" s="163"/>
      <c r="C12" s="129"/>
      <c r="D12" s="129"/>
      <c r="E12" s="129"/>
      <c r="F12" s="129"/>
      <c r="G12" s="129"/>
      <c r="H12" s="129"/>
      <c r="I12" s="129"/>
      <c r="J12" s="129"/>
      <c r="K12" s="129"/>
      <c r="L12" s="163"/>
      <c r="M12" s="164"/>
      <c r="N12" s="129"/>
      <c r="O12" s="129"/>
      <c r="P12" s="165"/>
      <c r="Q12" s="129"/>
      <c r="R12" s="139"/>
      <c r="S12" s="129"/>
      <c r="T12" s="166"/>
      <c r="U12" s="167"/>
      <c r="V12" s="141"/>
    </row>
    <row r="13" spans="2:22" ht="18" x14ac:dyDescent="0.35">
      <c r="B13" s="107" t="s">
        <v>189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"/>
      <c r="M13" s="164"/>
      <c r="N13" s="129"/>
      <c r="O13" s="129"/>
      <c r="P13" s="165"/>
      <c r="Q13" s="129"/>
      <c r="R13" s="139"/>
      <c r="S13" s="129"/>
      <c r="T13" s="166"/>
      <c r="U13" s="73"/>
      <c r="V13" s="141"/>
    </row>
    <row r="14" spans="2:22" x14ac:dyDescent="0.3">
      <c r="B14" s="136" t="s">
        <v>190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42"/>
      <c r="M14" s="119">
        <v>385</v>
      </c>
      <c r="N14" s="109">
        <v>2</v>
      </c>
      <c r="O14" s="109" t="s">
        <v>188</v>
      </c>
      <c r="P14" s="160">
        <v>18</v>
      </c>
      <c r="Q14" s="109"/>
      <c r="R14" s="120">
        <f>SUM(C14:K14)</f>
        <v>0</v>
      </c>
      <c r="S14" s="121">
        <f>N14*R14</f>
        <v>0</v>
      </c>
      <c r="T14" s="161">
        <f>(R14*P14)</f>
        <v>0</v>
      </c>
      <c r="U14" s="143"/>
      <c r="V14" s="162">
        <f>R14*M14</f>
        <v>0</v>
      </c>
    </row>
    <row r="15" spans="2:22" ht="13.8" customHeight="1" x14ac:dyDescent="0.3">
      <c r="B15" s="163"/>
      <c r="C15" s="129"/>
      <c r="D15" s="129"/>
      <c r="E15" s="129"/>
      <c r="F15" s="129"/>
      <c r="G15" s="129"/>
      <c r="H15" s="129"/>
      <c r="I15" s="129"/>
      <c r="J15" s="129"/>
      <c r="K15" s="129"/>
      <c r="L15" s="163"/>
      <c r="M15" s="164"/>
      <c r="N15" s="129"/>
      <c r="O15" s="129"/>
      <c r="P15" s="165"/>
      <c r="Q15" s="129"/>
      <c r="R15" s="168"/>
      <c r="S15" s="79"/>
      <c r="T15" s="169"/>
      <c r="U15" s="167"/>
      <c r="V15" s="170"/>
    </row>
    <row r="16" spans="2:22" ht="18" x14ac:dyDescent="0.35">
      <c r="B16" s="107" t="s">
        <v>191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63"/>
      <c r="M16" s="164"/>
      <c r="N16" s="129"/>
      <c r="O16" s="129"/>
      <c r="P16" s="165"/>
      <c r="Q16" s="129"/>
      <c r="R16" s="171"/>
      <c r="S16" s="95"/>
      <c r="T16" s="169"/>
      <c r="U16" s="167"/>
      <c r="V16" s="170"/>
    </row>
    <row r="17" spans="2:22" x14ac:dyDescent="0.3">
      <c r="B17" s="136" t="s">
        <v>192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42"/>
      <c r="M17" s="119">
        <v>49</v>
      </c>
      <c r="N17" s="109">
        <v>1</v>
      </c>
      <c r="O17" s="109" t="s">
        <v>193</v>
      </c>
      <c r="P17" s="160">
        <v>0.65</v>
      </c>
      <c r="Q17" s="109"/>
      <c r="R17" s="120">
        <f>SUM(C17:K17)</f>
        <v>0</v>
      </c>
      <c r="S17" s="121">
        <f>N17*R17</f>
        <v>0</v>
      </c>
      <c r="T17" s="161">
        <f>(R17*P17)</f>
        <v>0</v>
      </c>
      <c r="U17" s="143"/>
      <c r="V17" s="162">
        <f>R17*M17</f>
        <v>0</v>
      </c>
    </row>
    <row r="18" spans="2:22" x14ac:dyDescent="0.3">
      <c r="B18" s="136" t="s">
        <v>194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42"/>
      <c r="M18" s="119">
        <v>79</v>
      </c>
      <c r="N18" s="109">
        <v>1</v>
      </c>
      <c r="O18" s="109" t="s">
        <v>195</v>
      </c>
      <c r="P18" s="160">
        <v>1.4</v>
      </c>
      <c r="Q18" s="109"/>
      <c r="R18" s="120">
        <f>SUM(C18:K18)</f>
        <v>0</v>
      </c>
      <c r="S18" s="121">
        <f>N18*R18</f>
        <v>0</v>
      </c>
      <c r="T18" s="161">
        <f>(R18*P18)</f>
        <v>0</v>
      </c>
      <c r="U18" s="143"/>
      <c r="V18" s="162">
        <f>R18*M18</f>
        <v>0</v>
      </c>
    </row>
    <row r="19" spans="2:22" x14ac:dyDescent="0.3">
      <c r="B19" s="136" t="s">
        <v>196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42"/>
      <c r="M19" s="119">
        <v>89</v>
      </c>
      <c r="N19" s="109">
        <v>1</v>
      </c>
      <c r="O19" s="109" t="s">
        <v>197</v>
      </c>
      <c r="P19" s="160">
        <v>2.9</v>
      </c>
      <c r="Q19" s="109"/>
      <c r="R19" s="120">
        <f>SUM(C19:K19)</f>
        <v>0</v>
      </c>
      <c r="S19" s="121">
        <f>N19*R19</f>
        <v>0</v>
      </c>
      <c r="T19" s="161">
        <f>(R19*P19)</f>
        <v>0</v>
      </c>
      <c r="U19" s="143"/>
      <c r="V19" s="162">
        <f>R19*M19</f>
        <v>0</v>
      </c>
    </row>
    <row r="20" spans="2:22" ht="18" x14ac:dyDescent="0.35">
      <c r="B20" s="107" t="s">
        <v>198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42"/>
      <c r="M20" s="119"/>
      <c r="N20" s="109"/>
      <c r="O20" s="109"/>
      <c r="P20" s="160"/>
      <c r="Q20" s="109"/>
      <c r="R20" s="120"/>
      <c r="S20" s="121"/>
      <c r="T20" s="161"/>
      <c r="U20" s="143"/>
      <c r="V20" s="162"/>
    </row>
    <row r="21" spans="2:22" x14ac:dyDescent="0.3">
      <c r="B21" s="136" t="s">
        <v>199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42"/>
      <c r="M21" s="119">
        <v>79</v>
      </c>
      <c r="N21" s="109">
        <v>1</v>
      </c>
      <c r="O21" s="109" t="s">
        <v>195</v>
      </c>
      <c r="P21" s="160">
        <v>1.4</v>
      </c>
      <c r="Q21" s="109"/>
      <c r="R21" s="120">
        <f>SUM(C21:K21)</f>
        <v>0</v>
      </c>
      <c r="S21" s="121">
        <f>N21*R21</f>
        <v>0</v>
      </c>
      <c r="T21" s="161">
        <f>(R21*P21)</f>
        <v>0</v>
      </c>
      <c r="U21" s="143"/>
      <c r="V21" s="162">
        <f>R21*M21</f>
        <v>0</v>
      </c>
    </row>
    <row r="22" spans="2:22" x14ac:dyDescent="0.3">
      <c r="B22" s="136" t="s">
        <v>200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42"/>
      <c r="M22" s="119">
        <v>89</v>
      </c>
      <c r="N22" s="109">
        <v>1</v>
      </c>
      <c r="O22" s="109" t="s">
        <v>195</v>
      </c>
      <c r="P22" s="160">
        <v>1.8</v>
      </c>
      <c r="Q22" s="109"/>
      <c r="R22" s="120">
        <f>SUM(C22:K22)</f>
        <v>0</v>
      </c>
      <c r="S22" s="121">
        <f>N22*R22</f>
        <v>0</v>
      </c>
      <c r="T22" s="161">
        <f>(R22*P22)</f>
        <v>0</v>
      </c>
      <c r="U22" s="143"/>
      <c r="V22" s="162">
        <f>R22*M22</f>
        <v>0</v>
      </c>
    </row>
    <row r="23" spans="2:22" x14ac:dyDescent="0.3">
      <c r="B23" s="136" t="s">
        <v>201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42"/>
      <c r="M23" s="119">
        <v>109</v>
      </c>
      <c r="N23" s="109">
        <v>1</v>
      </c>
      <c r="O23" s="109" t="s">
        <v>197</v>
      </c>
      <c r="P23" s="160">
        <v>2.2999999999999998</v>
      </c>
      <c r="Q23" s="109"/>
      <c r="R23" s="120">
        <f>SUM(C23:K23)</f>
        <v>0</v>
      </c>
      <c r="S23" s="121">
        <f>N23*R23</f>
        <v>0</v>
      </c>
      <c r="T23" s="161">
        <f>(R23*P23)</f>
        <v>0</v>
      </c>
      <c r="U23" s="143"/>
      <c r="V23" s="162">
        <f>R23*M23</f>
        <v>0</v>
      </c>
    </row>
    <row r="24" spans="2:22" x14ac:dyDescent="0.3">
      <c r="B24" s="136" t="s">
        <v>203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42"/>
      <c r="M24" s="119">
        <v>129</v>
      </c>
      <c r="N24" s="109">
        <v>1</v>
      </c>
      <c r="O24" s="109" t="s">
        <v>204</v>
      </c>
      <c r="P24" s="160">
        <v>4</v>
      </c>
      <c r="Q24" s="109"/>
      <c r="R24" s="120">
        <f>SUM(C24:K24)</f>
        <v>0</v>
      </c>
      <c r="S24" s="121">
        <f>N24*R24</f>
        <v>0</v>
      </c>
      <c r="T24" s="161">
        <f>(R24*P24)</f>
        <v>0</v>
      </c>
      <c r="U24" s="143"/>
      <c r="V24" s="162">
        <f>R24*M24</f>
        <v>0</v>
      </c>
    </row>
    <row r="25" spans="2:22" ht="18" x14ac:dyDescent="0.35">
      <c r="B25" s="107" t="s">
        <v>205</v>
      </c>
      <c r="C25" s="2"/>
      <c r="D25" s="2"/>
      <c r="E25" s="2"/>
      <c r="F25" s="2"/>
      <c r="G25" s="2"/>
      <c r="H25" s="2"/>
      <c r="I25" s="2"/>
      <c r="J25" s="2"/>
      <c r="K25" s="2"/>
      <c r="L25" s="1"/>
      <c r="N25" s="2"/>
      <c r="O25" s="2"/>
      <c r="P25" s="174"/>
      <c r="Q25" s="2"/>
      <c r="R25" s="171"/>
      <c r="S25" s="95"/>
      <c r="T25" s="169"/>
      <c r="U25" s="73"/>
      <c r="V25" s="170"/>
    </row>
    <row r="26" spans="2:22" x14ac:dyDescent="0.3">
      <c r="B26" s="136" t="s">
        <v>206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42"/>
      <c r="M26" s="119">
        <v>119</v>
      </c>
      <c r="N26" s="109">
        <v>1</v>
      </c>
      <c r="O26" s="109" t="s">
        <v>193</v>
      </c>
      <c r="P26" s="160">
        <v>3</v>
      </c>
      <c r="Q26" s="109"/>
      <c r="R26" s="120">
        <f>SUM(C26:K26)</f>
        <v>0</v>
      </c>
      <c r="S26" s="121">
        <f>N26*R26</f>
        <v>0</v>
      </c>
      <c r="T26" s="161">
        <f>(R26*P26)</f>
        <v>0</v>
      </c>
      <c r="U26" s="143"/>
      <c r="V26" s="162">
        <f>R26*M26</f>
        <v>0</v>
      </c>
    </row>
    <row r="27" spans="2:22" x14ac:dyDescent="0.3">
      <c r="B27" s="136" t="s">
        <v>207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42"/>
      <c r="M27" s="119">
        <v>129</v>
      </c>
      <c r="N27" s="109">
        <v>1</v>
      </c>
      <c r="O27" s="109" t="s">
        <v>195</v>
      </c>
      <c r="P27" s="160">
        <v>4.5</v>
      </c>
      <c r="Q27" s="109"/>
      <c r="R27" s="120">
        <f>SUM(C27:K27)</f>
        <v>0</v>
      </c>
      <c r="S27" s="121">
        <f>N27*R27</f>
        <v>0</v>
      </c>
      <c r="T27" s="161">
        <f>(R27*P27)</f>
        <v>0</v>
      </c>
      <c r="U27" s="143"/>
      <c r="V27" s="162">
        <f>R27*M27</f>
        <v>0</v>
      </c>
    </row>
    <row r="28" spans="2:22" ht="18" x14ac:dyDescent="0.35">
      <c r="B28" s="107" t="s">
        <v>208</v>
      </c>
      <c r="C28" s="2"/>
      <c r="D28" s="2"/>
      <c r="E28" s="2"/>
      <c r="F28" s="2"/>
      <c r="G28" s="2"/>
      <c r="H28" s="2"/>
      <c r="I28" s="2"/>
      <c r="J28" s="2"/>
      <c r="K28" s="2"/>
      <c r="L28" s="1"/>
      <c r="N28" s="2"/>
      <c r="O28" s="2"/>
      <c r="P28" s="174"/>
      <c r="Q28" s="2"/>
      <c r="R28" s="171"/>
      <c r="S28" s="95"/>
      <c r="T28" s="169"/>
      <c r="U28" s="73"/>
      <c r="V28" s="170"/>
    </row>
    <row r="29" spans="2:22" x14ac:dyDescent="0.3">
      <c r="B29" s="136" t="s">
        <v>209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42"/>
      <c r="M29" s="119">
        <v>169</v>
      </c>
      <c r="N29" s="109">
        <v>1</v>
      </c>
      <c r="O29" s="109" t="s">
        <v>193</v>
      </c>
      <c r="P29" s="160">
        <v>4.5</v>
      </c>
      <c r="Q29" s="109"/>
      <c r="R29" s="120">
        <f>SUM(C29:K29)</f>
        <v>0</v>
      </c>
      <c r="S29" s="121">
        <f>N29*R29</f>
        <v>0</v>
      </c>
      <c r="T29" s="161">
        <f>(R29*P29)</f>
        <v>0</v>
      </c>
      <c r="U29" s="143"/>
      <c r="V29" s="162">
        <f>R29*M29</f>
        <v>0</v>
      </c>
    </row>
    <row r="30" spans="2:22" ht="6.6" customHeight="1" x14ac:dyDescent="0.3">
      <c r="B30" s="163"/>
      <c r="C30" s="129"/>
      <c r="D30" s="129"/>
      <c r="E30" s="129"/>
      <c r="F30" s="129"/>
      <c r="G30" s="129"/>
      <c r="H30" s="129"/>
      <c r="I30" s="129"/>
      <c r="J30" s="129"/>
      <c r="K30" s="129"/>
      <c r="L30" s="163"/>
      <c r="M30" s="137"/>
      <c r="N30" s="129"/>
      <c r="O30" s="129"/>
      <c r="P30" s="165"/>
      <c r="Q30" s="129"/>
      <c r="R30" s="88"/>
      <c r="S30" s="89"/>
      <c r="T30" s="169"/>
      <c r="U30" s="167"/>
      <c r="V30" s="172"/>
    </row>
    <row r="31" spans="2:22" ht="18" x14ac:dyDescent="0.35">
      <c r="B31" s="229" t="s">
        <v>182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145"/>
      <c r="O31" s="145"/>
      <c r="P31" s="146" t="s">
        <v>183</v>
      </c>
      <c r="Q31" s="145"/>
      <c r="R31" s="147">
        <f>SUM(R10:R30)</f>
        <v>0</v>
      </c>
      <c r="S31" s="148">
        <f>SUM(S10:S30)</f>
        <v>0</v>
      </c>
      <c r="T31" s="173">
        <f>SUM(T10:T30)</f>
        <v>0</v>
      </c>
      <c r="U31" s="150"/>
      <c r="V31" s="151">
        <f>SUM(V10:V30)</f>
        <v>0</v>
      </c>
    </row>
    <row r="32" spans="2:22" ht="4.8" customHeight="1" x14ac:dyDescent="0.35">
      <c r="B32" s="25"/>
      <c r="C32" s="152"/>
      <c r="D32" s="152"/>
      <c r="E32" s="152"/>
      <c r="F32" s="152"/>
      <c r="G32" s="152"/>
      <c r="H32" s="152"/>
      <c r="I32" s="152"/>
      <c r="J32" s="152"/>
      <c r="K32" s="152"/>
      <c r="L32" s="153"/>
      <c r="M32" s="144"/>
      <c r="N32" s="154"/>
      <c r="O32" s="154"/>
      <c r="P32" s="155"/>
      <c r="Q32" s="154"/>
      <c r="R32" s="156"/>
    </row>
    <row r="33" spans="2:2" ht="17.399999999999999" x14ac:dyDescent="0.35">
      <c r="B33" s="157"/>
    </row>
  </sheetData>
  <mergeCells count="7">
    <mergeCell ref="B31:M31"/>
    <mergeCell ref="B2:M2"/>
    <mergeCell ref="N2:R2"/>
    <mergeCell ref="C3:I3"/>
    <mergeCell ref="C4:F4"/>
    <mergeCell ref="N6:P6"/>
    <mergeCell ref="C8:K8"/>
  </mergeCells>
  <hyperlinks>
    <hyperlink ref="N2" r:id="rId1" xr:uid="{00000000-0004-0000-0200-000000000000}"/>
  </hyperlinks>
  <pageMargins left="0.70833333333333304" right="0.70833333333333304" top="0.74791666666666701" bottom="0.74791666666666701" header="0.51180555555555496" footer="0.51180555555555496"/>
  <pageSetup firstPageNumber="0" fitToHeight="0" orientation="portrait" horizontalDpi="300" verticalDpi="300" r:id="rId2"/>
  <colBreaks count="1" manualBreakCount="1">
    <brk id="2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General info</vt:lpstr>
      <vt:lpstr>Order form EUR </vt:lpstr>
      <vt:lpstr>VG wooden volumes</vt:lpstr>
      <vt:lpstr>'Order form EUR '!Oblast_tisku</vt:lpstr>
      <vt:lpstr>'VG wooden volumes'!Oblast_tisku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W10</dc:creator>
  <dc:description/>
  <cp:lastModifiedBy>Tomáš Riese</cp:lastModifiedBy>
  <cp:revision>4</cp:revision>
  <cp:lastPrinted>2020-01-27T10:07:20Z</cp:lastPrinted>
  <dcterms:created xsi:type="dcterms:W3CDTF">2019-09-14T11:55:29Z</dcterms:created>
  <dcterms:modified xsi:type="dcterms:W3CDTF">2021-02-07T20:25:24Z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